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55" yWindow="65371" windowWidth="8490" windowHeight="11760" tabRatio="603" activeTab="2"/>
  </bookViews>
  <sheets>
    <sheet name="operating" sheetId="1" r:id="rId1"/>
    <sheet name="proclaimed" sheetId="2" r:id="rId2"/>
    <sheet name="development in progress" sheetId="3" r:id="rId3"/>
    <sheet name="summary" sheetId="4" r:id="rId4"/>
  </sheets>
  <definedNames>
    <definedName name="_xlnm._FilterDatabase" localSheetId="2" hidden="1">'development in progress'!$A$11:$IV$416</definedName>
    <definedName name="_xlnm._FilterDatabase" localSheetId="0" hidden="1">'operating'!$B$9:$HF$396</definedName>
    <definedName name="_xlnm._FilterDatabase" localSheetId="1" hidden="1">'proclaimed'!$B$9:$IE$154</definedName>
    <definedName name="_xlnm.Print_Area" localSheetId="2">'development in progress'!$B$1:$K$416</definedName>
    <definedName name="_xlnm.Print_Area" localSheetId="0">'operating'!$B$1:$K$395</definedName>
    <definedName name="_xlnm.Print_Area" localSheetId="1">'proclaimed'!$B:$K</definedName>
    <definedName name="_xlnm.Print_Area" localSheetId="3">'summary'!$A$1:$F$30</definedName>
    <definedName name="_xlnm.Print_Titles" localSheetId="2">'development in progress'!$5:$8</definedName>
    <definedName name="_xlnm.Print_Titles" localSheetId="0">'operating'!$5:$6</definedName>
    <definedName name="_xlnm.Print_Titles" localSheetId="1">'proclaimed'!$5:$6</definedName>
  </definedNames>
  <calcPr fullCalcOnLoad="1"/>
</workbook>
</file>

<file path=xl/sharedStrings.xml><?xml version="1.0" encoding="utf-8"?>
<sst xmlns="http://schemas.openxmlformats.org/spreadsheetml/2006/main" count="6592" uniqueCount="3652">
  <si>
    <t>Provincial Government of Camarines Sur</t>
  </si>
  <si>
    <t>Bohol</t>
  </si>
  <si>
    <t>Bataan</t>
  </si>
  <si>
    <t>Palawan</t>
  </si>
  <si>
    <t>South Cotabato</t>
  </si>
  <si>
    <t>Taguig City</t>
  </si>
  <si>
    <t>Pasay City</t>
  </si>
  <si>
    <t>Albay</t>
  </si>
  <si>
    <t>Taipan Gold Industrial Park</t>
  </si>
  <si>
    <t>Rosario, Cavite</t>
  </si>
  <si>
    <t>The Central District IT Park</t>
  </si>
  <si>
    <t>Barangay Mandalagan, Bacolod City</t>
  </si>
  <si>
    <t xml:space="preserve">Proxima Centuari Realty and Development Corporation </t>
  </si>
  <si>
    <t>GT-Metro Medical Park</t>
  </si>
  <si>
    <t>Diosdado Macapagal Avenue, Pasay City</t>
  </si>
  <si>
    <t xml:space="preserve">GT-Metro Medical Center Corporation </t>
  </si>
  <si>
    <t xml:space="preserve"> Bacolod City</t>
  </si>
  <si>
    <t xml:space="preserve">Picar Development Incorporated </t>
  </si>
  <si>
    <t>Megaworld Corporation</t>
  </si>
  <si>
    <t>EMI Special Economic Zone</t>
  </si>
  <si>
    <t>Cocochem Agro-Industrial Park</t>
  </si>
  <si>
    <t>Cocochem Agro-Industrial Park, Inc.</t>
  </si>
  <si>
    <t>Gimco Sangley Point SEZ</t>
  </si>
  <si>
    <t>Gimco Development, LLC</t>
  </si>
  <si>
    <t xml:space="preserve">C-5 corner Las Fiestas Road, Frontera Verde, Pasig City </t>
  </si>
  <si>
    <t>Zuellig Ave., Mandaue Reclamation Area, Mandaue City, Province of Cebu</t>
  </si>
  <si>
    <t xml:space="preserve">Robinland, Inc. </t>
  </si>
  <si>
    <t>2129 Don Chino Roces Avenue, Makati City</t>
  </si>
  <si>
    <t xml:space="preserve">King’s Development, Inc. </t>
  </si>
  <si>
    <t>Regalado Avenue corner Qurino Hi-way, Barangay Pasong Putik, Novaliches, Quezon City</t>
  </si>
  <si>
    <t>Quezon International Devt Corp</t>
  </si>
  <si>
    <t>Rancho Montana Ecozone</t>
  </si>
  <si>
    <t>Luyos, Sulpoc and Suplang, Tanauan, Batangas</t>
  </si>
  <si>
    <t>Rancho Montana Inc.</t>
  </si>
  <si>
    <t>Rizal Industrial Estate</t>
  </si>
  <si>
    <t>San Andres &amp; Cuyambay, Tanay,  Rizal</t>
  </si>
  <si>
    <t>Provincial Government of Rizal</t>
  </si>
  <si>
    <t>Pantay Matanda, Tanauan, Batangas</t>
  </si>
  <si>
    <t>Filinvest Technology Park Teresa</t>
  </si>
  <si>
    <t>Dalig, Teresa Rizal</t>
  </si>
  <si>
    <t>University of the Philippines</t>
  </si>
  <si>
    <t>East Service Road, Taguig City</t>
  </si>
  <si>
    <t>Ilocos Norte</t>
  </si>
  <si>
    <t>Lot-C, Bonifacio Global City, Taguig City</t>
  </si>
  <si>
    <t>Station Square East Commercial Corp.</t>
  </si>
  <si>
    <t>Matayog Properties Real Estate Inc.</t>
  </si>
  <si>
    <t>Barangay Paciano Rizal, Calamba City, Laguna</t>
  </si>
  <si>
    <t>Taurus First Properties, Inc.</t>
  </si>
  <si>
    <t>6805 Ayala Avenue, Makati City</t>
  </si>
  <si>
    <t>Punta &amp; Tulo, Calamba City,  Laguna</t>
  </si>
  <si>
    <t>Equinox Land Corp.</t>
  </si>
  <si>
    <t>Arcenas Development Corporation</t>
  </si>
  <si>
    <t>Araneta Center, Cubao, Quezon City</t>
  </si>
  <si>
    <t>169 EDSA, Manduyong City</t>
  </si>
  <si>
    <t>Rio Tuba Nickel Mining Corporation</t>
  </si>
  <si>
    <t xml:space="preserve">Sarangani Economic Development Zone </t>
  </si>
  <si>
    <t>Subic Shipyard Special Economic Zone</t>
  </si>
  <si>
    <t xml:space="preserve">Aseana Business Park, Barangay Tambo, Parañaque City </t>
  </si>
  <si>
    <t>JPLTI  Special Export Processing Zone</t>
  </si>
  <si>
    <t>General Santos City Special Economic Zone</t>
  </si>
  <si>
    <t>Along EDSA, Brgy. South Triangle, Diliman, Quezon City</t>
  </si>
  <si>
    <t>Filinvest Alabang, Inc.</t>
  </si>
  <si>
    <t xml:space="preserve">Sales Road corner Andrews Avenue, Villamor Airbase, Pasay City </t>
  </si>
  <si>
    <t xml:space="preserve">UP Science And Technology Park (North) </t>
  </si>
  <si>
    <t>Malhacan Road, Malhacan, Mecauayan, Bulacan</t>
  </si>
  <si>
    <t xml:space="preserve">Sol Terra Real Estate Corporation </t>
  </si>
  <si>
    <t>Sol Terra Tourism Economic Zone</t>
  </si>
  <si>
    <t xml:space="preserve">Nasugbu, Batangas </t>
  </si>
  <si>
    <t>Ayala High, Lipa City, Batangas</t>
  </si>
  <si>
    <t>Guimaras S E Z Development Corp.</t>
  </si>
  <si>
    <t xml:space="preserve">E Rodriguez, Jr. Ave., Bagumbayan, Quezon City </t>
  </si>
  <si>
    <t>Filipiniana Tagaytay Properties, Inc.</t>
  </si>
  <si>
    <t xml:space="preserve">Kilometer 69, Tagaytay National Highway, Dayap Itaas, Laurel, Batangas </t>
  </si>
  <si>
    <t>Dr. A. Santos Avenue cor. Soreena Avenue, Parañaque City</t>
  </si>
  <si>
    <t>Solemar Development Corporation</t>
  </si>
  <si>
    <t>Premier Southern Corporation</t>
  </si>
  <si>
    <t>Key West Realty, Inc.</t>
  </si>
  <si>
    <t>AG&amp;P Special Economic Zone</t>
  </si>
  <si>
    <t>Palampas and Punao, San Carlos City, Negros Occidental</t>
  </si>
  <si>
    <t>San Julio Realty, Inc.</t>
  </si>
  <si>
    <t>R-XIII</t>
  </si>
  <si>
    <t>REGION</t>
  </si>
  <si>
    <t>CITY/PROVINCE</t>
  </si>
  <si>
    <t>NATURE</t>
  </si>
  <si>
    <t>Tabangao,  Batangas</t>
  </si>
  <si>
    <t>Tabangao Realty, Inc.</t>
  </si>
  <si>
    <t>Keppel Cebu Shipyard Land, Inc.</t>
  </si>
  <si>
    <t>67AA</t>
  </si>
  <si>
    <t>68AA</t>
  </si>
  <si>
    <t>6AAB</t>
  </si>
  <si>
    <t>AEIT</t>
  </si>
  <si>
    <t>AIES</t>
  </si>
  <si>
    <t>AIPA</t>
  </si>
  <si>
    <t>AITP</t>
  </si>
  <si>
    <t>ALLC</t>
  </si>
  <si>
    <t>ANSC</t>
  </si>
  <si>
    <t>ATSE</t>
  </si>
  <si>
    <t>BCEZ</t>
  </si>
  <si>
    <t>BETE</t>
  </si>
  <si>
    <t>ADGI</t>
  </si>
  <si>
    <t>AGAP</t>
  </si>
  <si>
    <t>ARAC</t>
  </si>
  <si>
    <t>ASSB</t>
  </si>
  <si>
    <t>BPIB</t>
  </si>
  <si>
    <t>BITC</t>
  </si>
  <si>
    <t>BITP</t>
  </si>
  <si>
    <t>BWMI</t>
  </si>
  <si>
    <t>BPIC</t>
  </si>
  <si>
    <t>BUCT</t>
  </si>
  <si>
    <t>CIAP</t>
  </si>
  <si>
    <t>CPIP</t>
  </si>
  <si>
    <t>CSIT</t>
  </si>
  <si>
    <t>CIP1</t>
  </si>
  <si>
    <t>CIP2</t>
  </si>
  <si>
    <t>CEZO</t>
  </si>
  <si>
    <t>CITT</t>
  </si>
  <si>
    <t>CLIP</t>
  </si>
  <si>
    <t>CITP</t>
  </si>
  <si>
    <t>CSEZ</t>
  </si>
  <si>
    <t>CLTI</t>
  </si>
  <si>
    <t>CAIP</t>
  </si>
  <si>
    <t>DPIP</t>
  </si>
  <si>
    <t>DPPB</t>
  </si>
  <si>
    <t>DIPA</t>
  </si>
  <si>
    <t>DITP</t>
  </si>
  <si>
    <t>DIIT</t>
  </si>
  <si>
    <t>ESIT</t>
  </si>
  <si>
    <t xml:space="preserve">McArthur Highway, San Miguel, Tarlac City, Tarlac </t>
  </si>
  <si>
    <t>5548 South Super Highway Barangay San Isidro, Makati City</t>
  </si>
  <si>
    <t>72 N. Escario St. corner F. Ramos Extension, Capitol Site, Cebu City</t>
  </si>
  <si>
    <t xml:space="preserve">DG3 Corporation </t>
  </si>
  <si>
    <t>TIPCO Estates Corporation</t>
  </si>
  <si>
    <t>KSA Realty Corporation</t>
  </si>
  <si>
    <t>Victoria Wave Special Economic Zone</t>
  </si>
  <si>
    <t>NO.</t>
  </si>
  <si>
    <t>Juan Luna Avenue, Mabolo, Cebu City, Cebu</t>
  </si>
  <si>
    <t>Crown Realty Development Corporation</t>
  </si>
  <si>
    <t>The Roman Catholic Bishop Of Nueva Segovia</t>
  </si>
  <si>
    <t>Nueva Segovia Economic Zone</t>
  </si>
  <si>
    <t>Municipalities of Magsingal and Sto. Domingo, Ilocos Sur</t>
  </si>
  <si>
    <t>Dolores Industrial Park Corporation</t>
  </si>
  <si>
    <t>Barangay San Pioquinto, Malvar, Batangas, and Barangay Darasa, Tanauan, Batangas</t>
  </si>
  <si>
    <t>Dynasty Management and Development Corporation</t>
  </si>
  <si>
    <t>The Grand IT Park</t>
  </si>
  <si>
    <t>Araneta Street, Barangay Singcang, Bacolod City</t>
  </si>
  <si>
    <t>One San Miguel Avenue Condominium Unitowners Association, Inc.</t>
  </si>
  <si>
    <t>Shaw Boulevard corner San Miguel Avenue, Ortigas Center, Pasig City</t>
  </si>
  <si>
    <t>Floro International Corporation</t>
  </si>
  <si>
    <t>Tanay Rizal I.T. Park</t>
  </si>
  <si>
    <t>100 Satellite Road, Barangay Tandang Kutyo, Tanay, Rizal</t>
  </si>
  <si>
    <t>Pila Realty and Development Corporation</t>
  </si>
  <si>
    <t>Mac Arthur Highway, Balibago, Angeles City, Pampanga</t>
  </si>
  <si>
    <t>W Offices, Inc.</t>
  </si>
  <si>
    <t>28th Street corner 11th Avenue, Bonifacio Global City, Taguig City</t>
  </si>
  <si>
    <t>Dynamic Development Corporation</t>
  </si>
  <si>
    <t>LP Information Technology Park</t>
  </si>
  <si>
    <t>Jose Romero Sr. Street, Bagacay, Dumaguete City, Negros Oriental</t>
  </si>
  <si>
    <t>Valencia Special Economic Zone</t>
  </si>
  <si>
    <t>Barangay Palinpinon, Municipality of Valencia, Province of Negros Oriental</t>
  </si>
  <si>
    <t>Palayan City Agri-Industrial Center</t>
  </si>
  <si>
    <t>Atate, Palayan City, Nueva Ecija</t>
  </si>
  <si>
    <t>Manuela Corporation</t>
  </si>
  <si>
    <t>CIIF Agro-Industrial Park, Inc.</t>
  </si>
  <si>
    <t>Laguna International Industrial Park</t>
  </si>
  <si>
    <t xml:space="preserve">Lal-lo, Cagayan Valley </t>
  </si>
  <si>
    <t>Princeton Street corner Shaw Boulevard, Mandaluyong City</t>
  </si>
  <si>
    <t>EDSA corner Pioneer Street, Mandaluyong City</t>
  </si>
  <si>
    <t>Federated Realty Corporation</t>
  </si>
  <si>
    <t>8747 Paseo de Roxas, Salcedo Village, Makati City</t>
  </si>
  <si>
    <t>BA-Lepanto Condominium Corporation</t>
  </si>
  <si>
    <t xml:space="preserve">Gateway Business Park </t>
  </si>
  <si>
    <t>Javalera, Gen. Trias, Cavite</t>
  </si>
  <si>
    <t>Barangay Union, Municipality of Nabas, Province of Aklan</t>
  </si>
  <si>
    <t>Araneta Street, Barangay Tangub, Bacolod City</t>
  </si>
  <si>
    <t xml:space="preserve">Davao Filandia Realty Corporation </t>
  </si>
  <si>
    <t>Bay City Project, Parañaque City</t>
  </si>
  <si>
    <t>Alos, Alaminos &amp;  Tagudin, Mabini, Pangasinan</t>
  </si>
  <si>
    <t xml:space="preserve">Agrotex Commodities, Inc. </t>
  </si>
  <si>
    <t>Parang, Maguindanao</t>
  </si>
  <si>
    <t>Maguindanao Ecocity  Corporation</t>
  </si>
  <si>
    <t>Marcelo IPG Industrial &amp; Aqua Farming Park</t>
  </si>
  <si>
    <t>Manila Bay Tourism and Leisure Corporation</t>
  </si>
  <si>
    <t>Bacoor Bay, Cavite City</t>
  </si>
  <si>
    <t>Marcelo Biotech, Inc.</t>
  </si>
  <si>
    <t>Mira Nila Ecozone</t>
  </si>
  <si>
    <t>Cavite Economic Zone II</t>
  </si>
  <si>
    <t>Taipan Development, Inc</t>
  </si>
  <si>
    <t>First Gateway Real Estate Corporation</t>
  </si>
  <si>
    <t>Malaria, Tala, Caloocan City</t>
  </si>
  <si>
    <t>PIPC Cagayan North</t>
  </si>
  <si>
    <t>Alcos Global I.T. Park</t>
  </si>
  <si>
    <t>Araneta Cyber Center</t>
  </si>
  <si>
    <t>Carmelray Industrial Corporation</t>
  </si>
  <si>
    <t>Carmelray Industrial Park II</t>
  </si>
  <si>
    <t>R-X</t>
  </si>
  <si>
    <t>Philippine Long Distance Telephone Company</t>
  </si>
  <si>
    <t xml:space="preserve">Ecotechland, Inc. </t>
  </si>
  <si>
    <t>2305 Chino Roces Avenue Extension, Makati City</t>
  </si>
  <si>
    <t>Rizal Drive Corner 5th Avenue and 32nd Street, Fort Bonifacio Global City, Taguig City</t>
  </si>
  <si>
    <t>Lapasan Highway, Cagayan de Oro City</t>
  </si>
  <si>
    <t xml:space="preserve">Ororama Supercenter, Inc. </t>
  </si>
  <si>
    <t xml:space="preserve">GUEVENT Industrial Development Corporation </t>
  </si>
  <si>
    <t xml:space="preserve">Asian Star Condominium Corporation </t>
  </si>
  <si>
    <t>Sarangani Marine Industrial Park</t>
  </si>
  <si>
    <t>Siguil, Tinoto, Maasim, Sarangani Province</t>
  </si>
  <si>
    <t xml:space="preserve">RD Corporation </t>
  </si>
  <si>
    <t>Kaliksi Island Tourism Economic Zone</t>
  </si>
  <si>
    <t xml:space="preserve">Calagsingan Island,  Barrio Tumarbong, Municipality of Roxas, Province of Palawan </t>
  </si>
  <si>
    <t xml:space="preserve">Ecoresort Development Corporation </t>
  </si>
  <si>
    <t>Baguio City Economic Zone</t>
  </si>
  <si>
    <t>Mactan Economic Zone</t>
  </si>
  <si>
    <t>Cebu Property Ventures and Dev't. Corp.</t>
  </si>
  <si>
    <t>6766 Ayala Avenue cor. Paseo de Roxas, Makati City</t>
  </si>
  <si>
    <t>Paz Mendiola Guanzon Street, Paco, Manila</t>
  </si>
  <si>
    <t>Wynsum Realty Developer, Inc.</t>
  </si>
  <si>
    <t>Along Emerald Avenue, Ortigas Center, Pasig City</t>
  </si>
  <si>
    <t>City of San Fernando and Municipality of Mexico, Pampanga</t>
  </si>
  <si>
    <t xml:space="preserve">8755 Paseo de Roxas Street, Makati City </t>
  </si>
  <si>
    <t>1199 Quirino Highway corner Maligaya Road, Barangay Pasong Putik, Novaliches, Quezon City</t>
  </si>
  <si>
    <t>Sen. Gil Puyat Avenue, Makati City</t>
  </si>
  <si>
    <t>EDSA corner Quezon Avenue, Barangay Pinyahan, Diliman District, Quezon City</t>
  </si>
  <si>
    <t>Eton Properties Philippines, Inc.</t>
  </si>
  <si>
    <t>Diliman Realty and Development Corporation</t>
  </si>
  <si>
    <t>Commonwealth Avenue, Diliman, Quezon City</t>
  </si>
  <si>
    <t>Canlubang, Calamba City,  Laguna</t>
  </si>
  <si>
    <t>Real &amp; La Mesa, Calamba City,  Laguna</t>
  </si>
  <si>
    <t>Brgy. Makiling, Calamba City,  Laguna</t>
  </si>
  <si>
    <t>Keppel Philippines Marine Special Economic Zone</t>
  </si>
  <si>
    <t>Plaridel Street, Mandaue City, Cebu</t>
  </si>
  <si>
    <t>Burgundy Assets Development Corp.</t>
  </si>
  <si>
    <t>ADB Avenue corner Garnet Road, Ortigas Center, Pasig City</t>
  </si>
  <si>
    <t>Burgundy Realty Corporation</t>
  </si>
  <si>
    <t>252 Sen. Gil Puyat Avenue, Makati City</t>
  </si>
  <si>
    <t>Batangas</t>
  </si>
  <si>
    <t>Pasig City</t>
  </si>
  <si>
    <t>Araneta Center, Quezon City</t>
  </si>
  <si>
    <t>Quezon City</t>
  </si>
  <si>
    <t>Makati City</t>
  </si>
  <si>
    <t xml:space="preserve">Taganito Mining Corporation </t>
  </si>
  <si>
    <t>Barangays Cagdianao, Hayanggabon, and Taganito, Municipality of Claver, Province of Surigao Del Norte</t>
  </si>
  <si>
    <t>Zambales Ecozone Industrial Business Park</t>
  </si>
  <si>
    <t>Municipalities of Sta. Cruz and Candelaria, Province of Zambales</t>
  </si>
  <si>
    <t>Macapagal International Airport, Clark Freeport Zone, Pampanga</t>
  </si>
  <si>
    <t xml:space="preserve">Clark International Airport Corporation </t>
  </si>
  <si>
    <t xml:space="preserve">Phividec Industrial Estate-Economic Zone </t>
  </si>
  <si>
    <t xml:space="preserve">Municipalities of Villanueva and Tagoloan, Misamis Oriental </t>
  </si>
  <si>
    <t xml:space="preserve">Phividec Industrial Authority </t>
  </si>
  <si>
    <t>Bais City Ecozone</t>
  </si>
  <si>
    <t>Tamisu, Bais City, Negros Oriental</t>
  </si>
  <si>
    <t>Bais City Oriental Negros SEPZ, Inc.</t>
  </si>
  <si>
    <t>Barotac Nuevo Industry &amp; Economic Park</t>
  </si>
  <si>
    <t xml:space="preserve">HVG Arcade IT Park </t>
  </si>
  <si>
    <t xml:space="preserve">Lakeside EvoZone </t>
  </si>
  <si>
    <t xml:space="preserve">Lexmark Plaza </t>
  </si>
  <si>
    <t xml:space="preserve">Leyte Information Communication Tech. Park </t>
  </si>
  <si>
    <t xml:space="preserve">McKinley Hill Cyber Park </t>
  </si>
  <si>
    <t xml:space="preserve">Pueblo de Oro IT Park </t>
  </si>
  <si>
    <t xml:space="preserve">MSE Center </t>
  </si>
  <si>
    <t xml:space="preserve">Northgate Cyber Zone </t>
  </si>
  <si>
    <t xml:space="preserve">Robinsons CyberPark </t>
  </si>
  <si>
    <t xml:space="preserve">SM iCity 2 </t>
  </si>
  <si>
    <t xml:space="preserve">Sta. Rosa Commercial IT Park </t>
  </si>
  <si>
    <t xml:space="preserve">Supima eCircle </t>
  </si>
  <si>
    <t xml:space="preserve">Tarlac Provincial Information Technology Park II </t>
  </si>
  <si>
    <t xml:space="preserve">The Block IT Park </t>
  </si>
  <si>
    <t>Gateway Property Holdings Inc.</t>
  </si>
  <si>
    <t>Greenfield Automotive Park</t>
  </si>
  <si>
    <t>Punta, Burol &amp; Bubuyan, Calamba City,  Laguna</t>
  </si>
  <si>
    <t>GRCanon Development Group Unlimited, Inc</t>
  </si>
  <si>
    <t>Cavite Economic Zone</t>
  </si>
  <si>
    <t>Industria corner Economia Street, Bagumbayan, Quezon City</t>
  </si>
  <si>
    <t xml:space="preserve">Northwalk Land, Inc. </t>
  </si>
  <si>
    <t>Lahug and Apas, Cebu City</t>
  </si>
  <si>
    <t>Light Industry &amp; Science Park I</t>
  </si>
  <si>
    <t>Diezmo, Cabuyao, Laguna</t>
  </si>
  <si>
    <t>Light Industry &amp; Science Park II</t>
  </si>
  <si>
    <t>Lima Land Inc.</t>
  </si>
  <si>
    <t>Luisita Industrial Park</t>
  </si>
  <si>
    <t>San Miguel, Tarlac</t>
  </si>
  <si>
    <t>Luisita Realty Corporation</t>
  </si>
  <si>
    <t>Macroasia Ecozone</t>
  </si>
  <si>
    <t>Nichols Field, NAIA, Pasay City</t>
  </si>
  <si>
    <t>Lapu-Lapu City, Mactan, Cebu</t>
  </si>
  <si>
    <t>Ecofuel Agro-Industrial Ecozone</t>
  </si>
  <si>
    <t xml:space="preserve">Sta. Filomena, San Mariano, Isabela </t>
  </si>
  <si>
    <t xml:space="preserve">Isabela </t>
  </si>
  <si>
    <t>Tagaytay Highlands - Tourism Economic Zone</t>
  </si>
  <si>
    <t xml:space="preserve">Belle Corporation </t>
  </si>
  <si>
    <t>Tanauan City, Batangas</t>
  </si>
  <si>
    <t>Lapasan, Cagayan de Oro City</t>
  </si>
  <si>
    <t xml:space="preserve">Limketkai Sons, Inc. </t>
  </si>
  <si>
    <t>Kananga Special Economic Zone</t>
  </si>
  <si>
    <t>Barangay Montebello, Kananga, Leyte</t>
  </si>
  <si>
    <t xml:space="preserve">Municipal Government of Kananga, Leyte </t>
  </si>
  <si>
    <t xml:space="preserve">UP Science And Technology Park (South) </t>
  </si>
  <si>
    <t>McSpec Realty Ventures Corp.</t>
  </si>
  <si>
    <t>Paseo de Roxas corner Makati Avenue, Makati City</t>
  </si>
  <si>
    <t>Sarangani Province</t>
  </si>
  <si>
    <t>Mactan Ecozone II</t>
  </si>
  <si>
    <t>Tabangao Special Economic Zone</t>
  </si>
  <si>
    <t>St. Luke’s Medical Center Global City</t>
  </si>
  <si>
    <t xml:space="preserve">Clark Special Economic Zone </t>
  </si>
  <si>
    <t>Matutum Ridge Devt. Corp.</t>
  </si>
  <si>
    <t>Tiwi Ecozone</t>
  </si>
  <si>
    <t xml:space="preserve">SM City Lucena, Dalahican Road corner Maharlika Highway, Barangay Ibabang Dupay, Lucena City </t>
  </si>
  <si>
    <t>Lucena City</t>
  </si>
  <si>
    <t>F. Cabahug Street, Barangay Kasambangan, Cebu City</t>
  </si>
  <si>
    <t>GAGFA Estate Ventures, Inc.</t>
  </si>
  <si>
    <t>Along Osmeña Capitol Site, Cebu City</t>
  </si>
  <si>
    <t>Maria Cristina Enterprises, Inc.</t>
  </si>
  <si>
    <t>Barangays Ulango and Laurel, Tanauan City and Sta. Anastacia,  Sto. Tomas, Batangas</t>
  </si>
  <si>
    <t>Capitol Complex, Cadlan, Pili, Camarines Sur</t>
  </si>
  <si>
    <t>Camp David of the East</t>
  </si>
  <si>
    <t xml:space="preserve">Camp David Investment and Holdings, Inc. </t>
  </si>
  <si>
    <t>Barangay Kayrilaw, Nasugbu, Batangas</t>
  </si>
  <si>
    <t xml:space="preserve">DMIA Special Economic Zone I </t>
  </si>
  <si>
    <t>DMIA Special Economic Zone II</t>
  </si>
  <si>
    <t>Barangay Biclatan (Manggahan), General Trias, Cavite</t>
  </si>
  <si>
    <t xml:space="preserve">First Optima Realty Corporation </t>
  </si>
  <si>
    <t>984 Taft Avenue corner Kalaw Street, Ermita, Manila</t>
  </si>
  <si>
    <t>Masagana Telamart, Inc.</t>
  </si>
  <si>
    <t>InterMed Marketing Philippines, Inc.</t>
  </si>
  <si>
    <t>SM Investments Corporation</t>
  </si>
  <si>
    <t>69 Jupiter Street, Makati City</t>
  </si>
  <si>
    <t>Lots 1&amp;2, Block 2, Phase 1, Filinvest Corporate City, Alabang, Muntinlupa City</t>
  </si>
  <si>
    <t>Torre De Oro Development Corp.</t>
  </si>
  <si>
    <t>Tulo, Calamba City,  Laguna</t>
  </si>
  <si>
    <t>Tiger Valley Industrial Estate</t>
  </si>
  <si>
    <t>Trapiche, Pagaspas &amp; Baloc-Baloc, Tanauan, Batangas</t>
  </si>
  <si>
    <t>Batangas Dos, Mariveles, Bataan</t>
  </si>
  <si>
    <t>ROCC</t>
  </si>
  <si>
    <t>SITB</t>
  </si>
  <si>
    <t>SAVE</t>
  </si>
  <si>
    <t>SMIP</t>
  </si>
  <si>
    <t>Belle Corporation</t>
  </si>
  <si>
    <t>Aseana Business Park, Parañaque City</t>
  </si>
  <si>
    <t>CEZ2</t>
  </si>
  <si>
    <t>MOIT</t>
  </si>
  <si>
    <t>RPOM</t>
  </si>
  <si>
    <t>PLDT</t>
  </si>
  <si>
    <t>DADC</t>
  </si>
  <si>
    <t>EPLD</t>
  </si>
  <si>
    <t>ICDC</t>
  </si>
  <si>
    <t>Sahud-Ulan, Tanza, Cavite</t>
  </si>
  <si>
    <t>Ayala Triangle, Ayala Avenue, Makati City</t>
  </si>
  <si>
    <t>Ayala Land, Inc.</t>
  </si>
  <si>
    <t>Memphis Holdings, Inc.</t>
  </si>
  <si>
    <t>Philippine International Cancer Center</t>
  </si>
  <si>
    <t>Manny Pacquiao Heights Development Corp.</t>
  </si>
  <si>
    <t>Balsinang, Olympog, General Santos City</t>
  </si>
  <si>
    <t>Akean Resorts</t>
  </si>
  <si>
    <t xml:space="preserve">Akean Resorts Corporation </t>
  </si>
  <si>
    <t xml:space="preserve">Hi Best Property Developer Corporation </t>
  </si>
  <si>
    <t xml:space="preserve">Samar Agro-Industrial Economic Zone </t>
  </si>
  <si>
    <t xml:space="preserve">Barangay Malajog, Tinambacan District, Calbayog City, Western Samar </t>
  </si>
  <si>
    <t xml:space="preserve">SM Development Corporation </t>
  </si>
  <si>
    <t xml:space="preserve">Rockwell Land Corporation </t>
  </si>
  <si>
    <t>TEZ</t>
  </si>
  <si>
    <t>MTC</t>
  </si>
  <si>
    <t>Parañaque City</t>
  </si>
  <si>
    <t>IT Park</t>
  </si>
  <si>
    <t xml:space="preserve">Lima Technology Center </t>
  </si>
  <si>
    <t xml:space="preserve">Red Flower Company, Inc.  </t>
  </si>
  <si>
    <t>JOVIMA Management and Development Corp.</t>
  </si>
  <si>
    <t>Lot 1, Bock 9, 5th Avenue corner 25th Street, Bonifacio South District, Bonifacio Global City, Taguig City</t>
  </si>
  <si>
    <t>Majestic Technical Skills Development and Landscape Corporation</t>
  </si>
  <si>
    <t>ABS-CBN Integrated and Strategic Property Holdings, Inc.</t>
  </si>
  <si>
    <t>Corfarm Properties Inc.</t>
  </si>
  <si>
    <t>Export and Industry Bank, Inc.</t>
  </si>
  <si>
    <t>Filinvest Technology Park Cavite</t>
  </si>
  <si>
    <t>Hugo Perez, Trece Martirez , Cavite</t>
  </si>
  <si>
    <t xml:space="preserve">Robinsons Land Corporation </t>
  </si>
  <si>
    <t>Filinvest Technology Park Gen. Santos City</t>
  </si>
  <si>
    <t>Tambler, General Santos City</t>
  </si>
  <si>
    <t>Filinvest Technology Park Tanauan</t>
  </si>
  <si>
    <t>SRC Calumpang Economic Development Zone</t>
  </si>
  <si>
    <t>Calumpang, General Santos City</t>
  </si>
  <si>
    <t>Sta. Rita Industrial Park</t>
  </si>
  <si>
    <t>San Jose &amp; Sagurong, Pili, Camarines Sur</t>
  </si>
  <si>
    <t>Sterling Technopark</t>
  </si>
  <si>
    <t>Maguyam, Silang &amp; Bancal and Lantic, Carmona, Cavite</t>
  </si>
  <si>
    <t>SP Properties Inc.</t>
  </si>
  <si>
    <t>Sual Special Economic Zone</t>
  </si>
  <si>
    <t>Baybay Sur, Sual, Pangasinan</t>
  </si>
  <si>
    <t>New Destiny Land Corporation</t>
  </si>
  <si>
    <t>T.M. Klaw cor. J. Bocobo Street, Ermita, Manila</t>
  </si>
  <si>
    <t>Along United street, Mandaluyong City</t>
  </si>
  <si>
    <t>Corner Iznart and Delgado Streets, Iloilo City</t>
  </si>
  <si>
    <t>La Filipina Uy Gongco Corporation</t>
  </si>
  <si>
    <t>Cebu Business Park, Cebu City</t>
  </si>
  <si>
    <t>San Simon Realty Development, Inc.</t>
  </si>
  <si>
    <t>Aklan</t>
  </si>
  <si>
    <t>Negros Occidental</t>
  </si>
  <si>
    <t>Quezon</t>
  </si>
  <si>
    <t>Nueva Ecija</t>
  </si>
  <si>
    <t>OPERATING</t>
  </si>
  <si>
    <t>Amkor Technology Special Economic Zone</t>
  </si>
  <si>
    <t>Block 4, Meralco Center, Barangay Ugong, Ortigas Avenue, Pasig City</t>
  </si>
  <si>
    <t>Balibago Land Corporation</t>
  </si>
  <si>
    <t>Pamalican Island Tourism Ecozone</t>
  </si>
  <si>
    <t>Bigfoot Properties, Inc.</t>
  </si>
  <si>
    <t>Barangay Mactan, Lapu-Lapu City, Island of Mactan</t>
  </si>
  <si>
    <t>C.P. Garcia, Quezon City</t>
  </si>
  <si>
    <t>TOTAL</t>
  </si>
  <si>
    <t>MacroAsia Properties Development Corp.</t>
  </si>
  <si>
    <t>Cadlan, Pili, Camarines Sur</t>
  </si>
  <si>
    <t>Mabuhay Technopark Corporation</t>
  </si>
  <si>
    <t>106 Valero Street, Salcedo Village, Makati City</t>
  </si>
  <si>
    <t>Philippine Stock Exchange Centre Condominium Corporation</t>
  </si>
  <si>
    <t>John Hay Management Corporation</t>
  </si>
  <si>
    <t>HPS Software &amp; Communication Corp.</t>
  </si>
  <si>
    <t>EDSA corner United Street, Mandaluyong City</t>
  </si>
  <si>
    <t>Eastbay Property and Development, Inc.</t>
  </si>
  <si>
    <t>Lanao del Norte</t>
  </si>
  <si>
    <t>The  Orient Square Condominium Asso., Inc.</t>
  </si>
  <si>
    <t xml:space="preserve">Barrio Maraouy, Lipa City, Batangas </t>
  </si>
  <si>
    <t>Mac Arthur Highway,Brgy. Nancayasan, Urdaneta City, Pangasinan</t>
  </si>
  <si>
    <t>Discovery Center Condominium Corporation</t>
  </si>
  <si>
    <t xml:space="preserve">Pagbilao Industrial &amp; Science Park </t>
  </si>
  <si>
    <t>Office Drive, Makati City</t>
  </si>
  <si>
    <t>ADB Avenue corner Poveda Street, Ortigas Center, Pasig City</t>
  </si>
  <si>
    <t>City Government of Cebu</t>
  </si>
  <si>
    <t>TLRC Mabalacat Technology Center</t>
  </si>
  <si>
    <t>City Government of Palayan City</t>
  </si>
  <si>
    <t>Pangasinan Industrial Park I</t>
  </si>
  <si>
    <t>Tagudin, Mabini, Pangasinan</t>
  </si>
  <si>
    <t>Pavia Special Economic Zone</t>
  </si>
  <si>
    <t xml:space="preserve">Rosario Crescent corner Florentino Street, Limketkai Center, Cagayan de Oro City </t>
  </si>
  <si>
    <t xml:space="preserve">Cagayan de Oro City </t>
  </si>
  <si>
    <t>Pulcrom Realty and Development Corporation</t>
  </si>
  <si>
    <t>Iloilo Business Park</t>
  </si>
  <si>
    <t>Century City</t>
  </si>
  <si>
    <t>City Walk Information Technology Park</t>
  </si>
  <si>
    <t>Maligaya, Rosario, Batangas</t>
  </si>
  <si>
    <t>Cannery, Polomolok, South Cotabato</t>
  </si>
  <si>
    <t>Sarangani Resources Corporation</t>
  </si>
  <si>
    <t>Best World Technopark</t>
  </si>
  <si>
    <t>Batas, Silang, Cavite</t>
  </si>
  <si>
    <t>Best World Land International, Inc.</t>
  </si>
  <si>
    <t>Bicol Industrial Park</t>
  </si>
  <si>
    <t>SM Central Business Park, Bay City, Pasay City</t>
  </si>
  <si>
    <t>Barangay Pansol, Calamba City, Laguna</t>
  </si>
  <si>
    <t>Keppel Center Condominium Corporation</t>
  </si>
  <si>
    <t>Cardinal Rosales Avenue corner Samar Loop, Cebu Business Park, Cebu City</t>
  </si>
  <si>
    <t>Tambler, Gen. Santos City</t>
  </si>
  <si>
    <t>JP Latex Technology, Inc.</t>
  </si>
  <si>
    <t>Ortigas Avenue Extension, Barangay Sto. Domingo, Cainta, Rizal</t>
  </si>
  <si>
    <t>YTMI Realty Special Economic Zone</t>
  </si>
  <si>
    <t>YTMI Realty Corporation</t>
  </si>
  <si>
    <t>PROCLAIMED</t>
  </si>
  <si>
    <t>Bulac, Sta. Maria, Bulacan</t>
  </si>
  <si>
    <t>Sta. Maria Industrial Park, Corp.</t>
  </si>
  <si>
    <t xml:space="preserve">Allegis Realty Holdings Corporation </t>
  </si>
  <si>
    <t>First Batangas Industrial Park II</t>
  </si>
  <si>
    <t>Mang-hinao I &amp; Balayong, Bauan, Batangas</t>
  </si>
  <si>
    <t>First  Batangas Industrial Park Inc.</t>
  </si>
  <si>
    <t>First Cagayan De Oro Business Park</t>
  </si>
  <si>
    <t>San Martin, Villanueva, Misamis Oriental</t>
  </si>
  <si>
    <t>First Cagayan de Oro Business Park Co., Inc.</t>
  </si>
  <si>
    <t>First Clarkway Industrial Park</t>
  </si>
  <si>
    <t>Sta. Monica, San Simon, Pampanga</t>
  </si>
  <si>
    <t>Doña Soledad Avenue, Barangay Don Bosco, Parañaque City</t>
  </si>
  <si>
    <t>Amalgamated Development Corporation</t>
  </si>
  <si>
    <t>Camarines Norte</t>
  </si>
  <si>
    <t>Leyte</t>
  </si>
  <si>
    <t>Tarlac</t>
  </si>
  <si>
    <t>Caloocan City</t>
  </si>
  <si>
    <t xml:space="preserve">1614 Quezon Avenue, Quezon City </t>
  </si>
  <si>
    <t xml:space="preserve">Sunnymede Land Corporation </t>
  </si>
  <si>
    <t>Osmeña Boulevard, Capitol Site, Cebu City, Province of Cebu</t>
  </si>
  <si>
    <t>Firstcapitol, Inc.</t>
  </si>
  <si>
    <t xml:space="preserve">Km. 20, Buhisan, Tibungco, Davao City </t>
  </si>
  <si>
    <t xml:space="preserve">Technical Education and Skills Development Authority, Regional Office XI </t>
  </si>
  <si>
    <t>Embarcadero de Legazpi</t>
  </si>
  <si>
    <t>Embarcadero Land Ventures, Inc</t>
  </si>
  <si>
    <t>Toyota Sta. Rosa (Laguna)  Special Economic Zone</t>
  </si>
  <si>
    <t>LKG Infoworld Corporation</t>
  </si>
  <si>
    <t>EDSA Extension, Central Business Park 1A, Bay City, Pasay City</t>
  </si>
  <si>
    <t>Luisita Industrial Park Co.,</t>
  </si>
  <si>
    <t>Eastbay Arts, Recreational and Tourism Zone</t>
  </si>
  <si>
    <t>San Roque, Angono &amp; Darangan, Binangonan, Rizal</t>
  </si>
  <si>
    <t>Leganes Industrial Growth Center, Inc.</t>
  </si>
  <si>
    <t>Philippine Estate Corporation</t>
  </si>
  <si>
    <t>Petroleum Industry Economic Zone</t>
  </si>
  <si>
    <t>Munting Mapino, Naic, Cavite</t>
  </si>
  <si>
    <t xml:space="preserve">Jetti Industrial Development Corporation </t>
  </si>
  <si>
    <t>PNOC Petrochemical Industrial Estate II</t>
  </si>
  <si>
    <t>PNOC Petrochemical Development Corp.</t>
  </si>
  <si>
    <t>Polo Ecocity Special Economic Zone</t>
  </si>
  <si>
    <t>Fiesta World Mall Corporation</t>
  </si>
  <si>
    <t>Sitio Banasi,  San Jose, Bula, Camarines Sur</t>
  </si>
  <si>
    <t>FPI Industrial Park Inc.</t>
  </si>
  <si>
    <t>Cambridge Intelligent Park</t>
  </si>
  <si>
    <t>Malinta, Dasmarinas, Cavite</t>
  </si>
  <si>
    <t>New Jubilee Agro-Industrial Economic Zone</t>
  </si>
  <si>
    <t>Barangay Hilapnitan, Municipality of Baybay, Province of Leyte</t>
  </si>
  <si>
    <t>People's Techonology Complex Asso., Inc.</t>
  </si>
  <si>
    <t>Peaksun Enterprises and Export Corp.</t>
  </si>
  <si>
    <t xml:space="preserve">Pampanga Industrial Park Corporation </t>
  </si>
  <si>
    <t>A. U. and Sons Merchandising, Inc.</t>
  </si>
  <si>
    <t>Bukidnon Agro-Resources Export Zone</t>
  </si>
  <si>
    <t>Barangay Agusan Canyon, Manolo Fortich, Bukidnon</t>
  </si>
  <si>
    <t>ECIC</t>
  </si>
  <si>
    <t>ECI2</t>
  </si>
  <si>
    <t>EMIS</t>
  </si>
  <si>
    <t>ECGB</t>
  </si>
  <si>
    <t>EART</t>
  </si>
  <si>
    <t>ECCP</t>
  </si>
  <si>
    <t>ELCC</t>
  </si>
  <si>
    <t>EXBP</t>
  </si>
  <si>
    <t>FITP</t>
  </si>
  <si>
    <t>FCIE</t>
  </si>
  <si>
    <t>FOBI</t>
  </si>
  <si>
    <t>FPIP</t>
  </si>
  <si>
    <t>FTIS</t>
  </si>
  <si>
    <t>FITZ</t>
  </si>
  <si>
    <t>FMIT</t>
  </si>
  <si>
    <t>GEAI</t>
  </si>
  <si>
    <t>GTTI</t>
  </si>
  <si>
    <t>GBPA</t>
  </si>
  <si>
    <t>GAOT</t>
  </si>
  <si>
    <t>GCIB</t>
  </si>
  <si>
    <t>GIIP</t>
  </si>
  <si>
    <t>GLTC</t>
  </si>
  <si>
    <t>G5IT</t>
  </si>
  <si>
    <t>GMSE</t>
  </si>
  <si>
    <t>GAPA</t>
  </si>
  <si>
    <t>HWIT</t>
  </si>
  <si>
    <t>HPSB</t>
  </si>
  <si>
    <t>HAIP</t>
  </si>
  <si>
    <t>HERE</t>
  </si>
  <si>
    <t>IITP</t>
  </si>
  <si>
    <t>ILCC</t>
  </si>
  <si>
    <t>JGCP</t>
  </si>
  <si>
    <t>JSEP</t>
  </si>
  <si>
    <t>JYSC</t>
  </si>
  <si>
    <t>JMOE</t>
  </si>
  <si>
    <t>JHST</t>
  </si>
  <si>
    <t>JPSE</t>
  </si>
  <si>
    <t>KITZ</t>
  </si>
  <si>
    <t xml:space="preserve">New Jubilee International Holdings, Inc. </t>
  </si>
  <si>
    <t>Spring Forest Privado</t>
  </si>
  <si>
    <t>PremierGlobal Resources Corporation</t>
  </si>
  <si>
    <t>MacroAsia Cebu Special Ecozone</t>
  </si>
  <si>
    <t>MacroAsia Properties Development Corporation</t>
  </si>
  <si>
    <t>Mactan Cebu International Airport, Lapu-Lapu City, Cebu</t>
  </si>
  <si>
    <t xml:space="preserve">Laguna Technopark </t>
  </si>
  <si>
    <t>2258 Pasong Tamo Extension corner EDSA, Makati City</t>
  </si>
  <si>
    <t>Ascendas Business Park@Sta. Elena</t>
  </si>
  <si>
    <t xml:space="preserve">Ascendas Business Park Corporation </t>
  </si>
  <si>
    <t>Don Jose Sustiguer Monfort Memorial Nat'l. College</t>
  </si>
  <si>
    <t>Olongapo-Gapan Road, Dolores, City of San Fernando, Pampanga</t>
  </si>
  <si>
    <t>Seven Seas Resort and Leisure, Inc.</t>
  </si>
  <si>
    <t>Sunnyfield E-Office Corporation</t>
  </si>
  <si>
    <t>Iloilo Technohub</t>
  </si>
  <si>
    <t>Barangay Zone 15, Talisay City, Negros Occidental</t>
  </si>
  <si>
    <t>Global Ispat Holdings, Inc.</t>
  </si>
  <si>
    <t>Barangay Tominobo, Overton, Iligan City</t>
  </si>
  <si>
    <t>San Roque, Bauan, Batangas</t>
  </si>
  <si>
    <t>Altlantic Gulf &amp; Pacific Co. of Manila, Inc.</t>
  </si>
  <si>
    <t xml:space="preserve">Sarangani Resources Corporation </t>
  </si>
  <si>
    <t>Libertad corner M. Cruz Streets, Barangay Mauway, Mandaluyong City</t>
  </si>
  <si>
    <t>Alternate Road, Legaspi City, Albay</t>
  </si>
  <si>
    <t>Gernarine Property Management, Inc.</t>
  </si>
  <si>
    <t xml:space="preserve">Legazpi Port Area, Legaspi City </t>
  </si>
  <si>
    <t>Ten Knots Philippines, Inc.</t>
  </si>
  <si>
    <t>Barangay Bebeladan, El Nido, Palawan</t>
  </si>
  <si>
    <t>Barangay Aberawan, El Nido, Palawan</t>
  </si>
  <si>
    <t>Barangay Buena Suerte, El Nido, Palawan</t>
  </si>
  <si>
    <t>Green Tourism Ecozone - Miniloc</t>
  </si>
  <si>
    <t>162 EDSA, Mandaluyong City</t>
  </si>
  <si>
    <t>KCSE</t>
  </si>
  <si>
    <t>KCEN</t>
  </si>
  <si>
    <t>KPMS</t>
  </si>
  <si>
    <t>LKGI</t>
  </si>
  <si>
    <t>LEIT</t>
  </si>
  <si>
    <t>LIIP</t>
  </si>
  <si>
    <t>LTP1</t>
  </si>
  <si>
    <t>LSIT</t>
  </si>
  <si>
    <t>LEPL</t>
  </si>
  <si>
    <t>LIDE</t>
  </si>
  <si>
    <t>LICT</t>
  </si>
  <si>
    <t>LSP1</t>
  </si>
  <si>
    <t>LSP2</t>
  </si>
  <si>
    <t>LSP3</t>
  </si>
  <si>
    <t>LTCL</t>
  </si>
  <si>
    <t>LASI</t>
  </si>
  <si>
    <t>LIPA</t>
  </si>
  <si>
    <t>LPIC</t>
  </si>
  <si>
    <t>MAEC</t>
  </si>
  <si>
    <t>MMIT</t>
  </si>
  <si>
    <t>MJPL</t>
  </si>
  <si>
    <t>MRIS</t>
  </si>
  <si>
    <t>MSEC</t>
  </si>
  <si>
    <t>MAEZ</t>
  </si>
  <si>
    <t>MEZO</t>
  </si>
  <si>
    <t>MEZ2</t>
  </si>
  <si>
    <t>MANS</t>
  </si>
  <si>
    <t>MAHC</t>
  </si>
  <si>
    <t>MARM</t>
  </si>
  <si>
    <t>MPBU</t>
  </si>
  <si>
    <t>MHCP</t>
  </si>
  <si>
    <t>MIRE</t>
  </si>
  <si>
    <t>MUBC</t>
  </si>
  <si>
    <t>NCCC</t>
  </si>
  <si>
    <t>NITB</t>
  </si>
  <si>
    <t>NCCZ</t>
  </si>
  <si>
    <t>NCZO</t>
  </si>
  <si>
    <t>OAIT</t>
  </si>
  <si>
    <t>OBUI</t>
  </si>
  <si>
    <t>OSIB</t>
  </si>
  <si>
    <t>OSIT</t>
  </si>
  <si>
    <t>PSBC</t>
  </si>
  <si>
    <t>PITE</t>
  </si>
  <si>
    <t>PAIP</t>
  </si>
  <si>
    <t>PBCT</t>
  </si>
  <si>
    <t>MC Mall, Inc.</t>
  </si>
  <si>
    <t>Ayala Avenue cor. Herrera Street, Makati City</t>
  </si>
  <si>
    <t>Filinvest Asia Corporation</t>
  </si>
  <si>
    <t>Calibutbut, Bacolor, Pampanga</t>
  </si>
  <si>
    <t xml:space="preserve">Tubi-allah, Surallah, South Cotabato </t>
  </si>
  <si>
    <t>Clark Freeport Zone located at Angeles City and the Municipality of Mabalacat, Pampanga</t>
  </si>
  <si>
    <t>Barangay Pulong Maragul, Angeles City, Pampanga</t>
  </si>
  <si>
    <t>Banawa Hills, Barangay Labangon, Cebu City</t>
  </si>
  <si>
    <t>Philamlife Tower Condominium Corporation</t>
  </si>
  <si>
    <t>South Reclamation Project, Cebu City</t>
  </si>
  <si>
    <t>Bacao, Gen. Trias, Cavite</t>
  </si>
  <si>
    <t>Cebu Light Industrial Park</t>
  </si>
  <si>
    <t xml:space="preserve">Alpa Land, Inc. </t>
  </si>
  <si>
    <t xml:space="preserve">North Food Exchange </t>
  </si>
  <si>
    <t xml:space="preserve">Southeast Asian Commodities and Food Exchange, Inc. </t>
  </si>
  <si>
    <t>Barangay San Juan, Balagtas, Bulacan</t>
  </si>
  <si>
    <t>CBP-IT Park</t>
  </si>
  <si>
    <t xml:space="preserve">Cebu Holdings, Inc. </t>
  </si>
  <si>
    <t>Barangays Mabolo, Luz, Hipodromo, Carreta, and Kamputhaw, Cebu City</t>
  </si>
  <si>
    <t>Sangley Point Military Base, Cavite City</t>
  </si>
  <si>
    <t>Pacific Star Building Condominium Corp.</t>
  </si>
  <si>
    <t>Synergis Development Corporation</t>
  </si>
  <si>
    <t xml:space="preserve">Ortigas Avenue corner Efipanio Delos Santos Avenue, Barangay Ugong Norte, Quezon City </t>
  </si>
  <si>
    <t>Basak, Lapu-lapu City, Mactan, Cebu</t>
  </si>
  <si>
    <t>Rizal</t>
  </si>
  <si>
    <t>Bulacan</t>
  </si>
  <si>
    <t>Pampanga Industrial Park Corporation</t>
  </si>
  <si>
    <t>Pioneer Insurance &amp; Surety Corporation</t>
  </si>
  <si>
    <t>Mac Arthur Highway corner Maa Road, Matina, Davao City</t>
  </si>
  <si>
    <t>Cebu Industrial Park Developers Inc.</t>
  </si>
  <si>
    <t>J.P. Laurel Avenue, Davao City</t>
  </si>
  <si>
    <t>Morgan Development &amp; Industrial Corporation</t>
  </si>
  <si>
    <t>First Oriental Property Ventures, Inc.</t>
  </si>
  <si>
    <t>Clark Development Corporation</t>
  </si>
  <si>
    <t>San Miguel Avenue, Ortigas Center, Pasig City</t>
  </si>
  <si>
    <t>Light Industry &amp; Science Park III</t>
  </si>
  <si>
    <t>Green Tourism Ecozone - Lagen</t>
  </si>
  <si>
    <t>Green Tourism Ecozone - Pangulasian</t>
  </si>
  <si>
    <t>Green Tourism Ecozone - Cadlao</t>
  </si>
  <si>
    <t xml:space="preserve">Greenfield Development Corporation </t>
  </si>
  <si>
    <t>Cebu Light Industrial Park Inc.</t>
  </si>
  <si>
    <t>Meralco Avenue cor. Onyx Street, Ortigas Center, Pasig City</t>
  </si>
  <si>
    <t xml:space="preserve">National Highway, Subangdaku, Mandaue City </t>
  </si>
  <si>
    <t>Exchange Road, Ortigas Center, Barangay San Antonio, Pasig City</t>
  </si>
  <si>
    <t>Trafalgar Plaza Condominium Corp.</t>
  </si>
  <si>
    <t xml:space="preserve">Arpili &amp; Buanoy, Balamban, Cebu </t>
  </si>
  <si>
    <t>Diosdado Macapagal Avenue, Aseana Business Park, Paranaque City</t>
  </si>
  <si>
    <t>Pampanga Industrial Park</t>
  </si>
  <si>
    <t>EPI Economic Zone</t>
  </si>
  <si>
    <t>65 Industria Street, Barangay Bagumbayan, Quezon City</t>
  </si>
  <si>
    <t>Ecozone Properties, Inc.</t>
  </si>
  <si>
    <t>Food Terminal Incorporated</t>
  </si>
  <si>
    <t>Philippine Packing Management Services Corporation</t>
  </si>
  <si>
    <t xml:space="preserve">Barangay Caluangan, Municipality of Magallanes, Province of Cavite </t>
  </si>
  <si>
    <t xml:space="preserve">First Gilmore Realty Corporation </t>
  </si>
  <si>
    <t>No. 691 Aurora Boulevard, Quezon City</t>
  </si>
  <si>
    <t>MSEZ</t>
  </si>
  <si>
    <t>Greenfield Industrial Center Ecozone</t>
  </si>
  <si>
    <t>IT Center</t>
  </si>
  <si>
    <t>Greenfield Industrial Center (Biñan), Inc.</t>
  </si>
  <si>
    <t>Guimaras Growth Center</t>
  </si>
  <si>
    <t>Maclain, Buenavista, Guimaras</t>
  </si>
  <si>
    <t>Guoco Industrial Estate</t>
  </si>
  <si>
    <t>San Pedro &amp; San Pablo, Sto Tomas, Batangas</t>
  </si>
  <si>
    <t>Polo, Tanjay, Negros Oriental</t>
  </si>
  <si>
    <t>Polo Plantation Properties, Inc.</t>
  </si>
  <si>
    <t>Prince Cabuyao Special Economic Zone</t>
  </si>
  <si>
    <t>Octagon Industrial Dev’t. Corporation</t>
  </si>
  <si>
    <t>Sta. Maria Industrial Park</t>
  </si>
  <si>
    <t>Maguyam, Silang, Cavite</t>
  </si>
  <si>
    <t>Fort Ilocandia Tourism Economic Zone</t>
  </si>
  <si>
    <t>Fort Ilocandia Property Holdings and Development Corporation</t>
  </si>
  <si>
    <t>Balacad, Laoag City, Ilocos Norte</t>
  </si>
  <si>
    <t>Manila East Cyber Park</t>
  </si>
  <si>
    <t xml:space="preserve">Barangay San Juan, Taytay, Rizal </t>
  </si>
  <si>
    <t>Manila East Homes, Inc.</t>
  </si>
  <si>
    <t>Lot 8, Blk. 14, Cardinal Rosales Ave., Brgy. Mabolo, Cebu City</t>
  </si>
  <si>
    <t xml:space="preserve">10th Avenue corner Kalayaan Avenue, Bonifacio Triangle, Bonifacio Global City, Taguig City </t>
  </si>
  <si>
    <t>Batino, Parian and Barandal, Calamba City,  Laguna</t>
  </si>
  <si>
    <t>Eastern Pangasinan Agro-Industrial Park</t>
  </si>
  <si>
    <t>6780 Ayala Avenue, Makati City</t>
  </si>
  <si>
    <t>Averon Holdings Corporation</t>
  </si>
  <si>
    <t>CSRP</t>
  </si>
  <si>
    <t>Aguinaldo Highway corner Governor’s Drive, Sitio Pala-pala, Barangay Sampaloc, Dasmariñas, Cavite</t>
  </si>
  <si>
    <t>Daiichi Industrial Park</t>
  </si>
  <si>
    <t>Sun Valley Industrial Zone, Parañaque City</t>
  </si>
  <si>
    <t>R.N. Pelaez Boulevard, Kauswagan,Cagayan de Oro City</t>
  </si>
  <si>
    <t>Misibis Resorts and Estates</t>
  </si>
  <si>
    <t>Misibis Land, Inc.</t>
  </si>
  <si>
    <t>Cagraray Island, Barangay Misibis, Bacacay, Albay</t>
  </si>
  <si>
    <t>Harbour Town</t>
  </si>
  <si>
    <t>Calayo, Nasugbu, Batangas</t>
  </si>
  <si>
    <t>Fil-Estate Land, Inc.</t>
  </si>
  <si>
    <t>Hermosa, Bataan</t>
  </si>
  <si>
    <t>Hermosa Ecozone Development Corp.</t>
  </si>
  <si>
    <t>Isarog Heights Special Economic Zone</t>
  </si>
  <si>
    <t>Gen. Romulo Avenue cor. Gen. Roxas Avenue, Araneta Center, Quezon City</t>
  </si>
  <si>
    <t>EDSA and P. Tuazon Boulevard, Quezon City</t>
  </si>
  <si>
    <t>First Oriental Business and Industrial Park</t>
  </si>
  <si>
    <t>Ortigas Avenue corner Connecticut Street, Greenhills, San Juan</t>
  </si>
  <si>
    <t>105 H. V. de la Costa Street, Salcedo Village, Makati City</t>
  </si>
  <si>
    <t>Union Bank of the Philippines</t>
  </si>
  <si>
    <t>Pangasinan Industrial Park II</t>
  </si>
  <si>
    <t>Asea One Corporation</t>
  </si>
  <si>
    <t>Victoria Wave Ltd. Inc.</t>
  </si>
  <si>
    <t>West Cebu Industrial Park</t>
  </si>
  <si>
    <t>Greenfield Development Corporation</t>
  </si>
  <si>
    <t>Allegro Resources Corporation</t>
  </si>
  <si>
    <t>Manubay Agro-Ind'l and Dev't Corp., Inc.</t>
  </si>
  <si>
    <t>LTI - Alaminos</t>
  </si>
  <si>
    <t xml:space="preserve">ALPA-PCM, Inc. </t>
  </si>
  <si>
    <t xml:space="preserve">St. Luke’s Medical Center, Inc. </t>
  </si>
  <si>
    <t>Barangay Lago, General Santos City</t>
  </si>
  <si>
    <t>MRI Ecozone</t>
  </si>
  <si>
    <t xml:space="preserve">Araneta Cyber Park </t>
  </si>
  <si>
    <t xml:space="preserve">Eton Centris </t>
  </si>
  <si>
    <t xml:space="preserve">Eton Cyberpod Corinthian </t>
  </si>
  <si>
    <t xml:space="preserve">Mabuhay I.T. Park </t>
  </si>
  <si>
    <t>Brystol Realty Development Corp.</t>
  </si>
  <si>
    <t>Life Drive, Filinvest Corporate City, Alabang, Muntinlupa City</t>
  </si>
  <si>
    <t>SM Prime Holdings, Inc.</t>
  </si>
  <si>
    <t>Filoil Special Economic Zone II</t>
  </si>
  <si>
    <t xml:space="preserve">Federal Brent Retail, Inc. </t>
  </si>
  <si>
    <t>Sumulong Highway cor. G. Fernando, Marikina City</t>
  </si>
  <si>
    <t xml:space="preserve">Ortigas &amp; Company Limited Partnership </t>
  </si>
  <si>
    <t>San Juan City</t>
  </si>
  <si>
    <t>Hijo Resources Corporation</t>
  </si>
  <si>
    <t>Along Quirino Highway, Balintawak, Camachile, Quezon City</t>
  </si>
  <si>
    <t>Ilang, Bunawan District, Davao  City</t>
  </si>
  <si>
    <t>PITC</t>
  </si>
  <si>
    <t>PEPZ</t>
  </si>
  <si>
    <t>PIP2</t>
  </si>
  <si>
    <t>PTCO</t>
  </si>
  <si>
    <t>PSCB</t>
  </si>
  <si>
    <t>PITT</t>
  </si>
  <si>
    <t>PHIT</t>
  </si>
  <si>
    <t>PTTP</t>
  </si>
  <si>
    <t>PIHC</t>
  </si>
  <si>
    <t>PPCS</t>
  </si>
  <si>
    <t>PDOI</t>
  </si>
  <si>
    <t>RPIT</t>
  </si>
  <si>
    <t>RFCI</t>
  </si>
  <si>
    <t>RTEZ</t>
  </si>
  <si>
    <t>ROLU</t>
  </si>
  <si>
    <t>RPLI</t>
  </si>
  <si>
    <t>RPSR</t>
  </si>
  <si>
    <t>RBRS</t>
  </si>
  <si>
    <t>ROCY</t>
  </si>
  <si>
    <t>RPNO</t>
  </si>
  <si>
    <t>RETO</t>
  </si>
  <si>
    <t>SDCI</t>
  </si>
  <si>
    <t>SBCB</t>
  </si>
  <si>
    <t>SMCP</t>
  </si>
  <si>
    <t>SMM2</t>
  </si>
  <si>
    <t>SMMC</t>
  </si>
  <si>
    <t>SMI2</t>
  </si>
  <si>
    <t>SMCI</t>
  </si>
  <si>
    <t>SMNE</t>
  </si>
  <si>
    <t>SCED</t>
  </si>
  <si>
    <t>SLMC</t>
  </si>
  <si>
    <t>SUNP</t>
  </si>
  <si>
    <t>SFCM</t>
  </si>
  <si>
    <t>SLTB</t>
  </si>
  <si>
    <t>SEDZ</t>
  </si>
  <si>
    <t>SRCI</t>
  </si>
  <si>
    <t>SSSZ</t>
  </si>
  <si>
    <t>SOOT</t>
  </si>
  <si>
    <t>SITC</t>
  </si>
  <si>
    <t>TPIP</t>
  </si>
  <si>
    <t>TECO</t>
  </si>
  <si>
    <t>TAEZ</t>
  </si>
  <si>
    <t>TBIT</t>
  </si>
  <si>
    <t>Ayala Ave. cor. H. V. Dela Costa St., Makati City</t>
  </si>
  <si>
    <t>Exportbank Drive cor. Chino Roces Ave., Makati City</t>
  </si>
  <si>
    <t>Philippine Amusement &amp; Gaming Corp.</t>
  </si>
  <si>
    <t>Pacific Space International Dev't. Corp.</t>
  </si>
  <si>
    <t>Kimhee Realty Corporation</t>
  </si>
  <si>
    <t>Lopez Jaena Street, Subangdaku, Mandaue City, Cebu</t>
  </si>
  <si>
    <t>Solid Manila Corporation</t>
  </si>
  <si>
    <t>8767 Paseo de Roxas, Makati City</t>
  </si>
  <si>
    <t>Amorsolo Street, Makati City</t>
  </si>
  <si>
    <t>THDC</t>
  </si>
  <si>
    <t>THEC</t>
  </si>
  <si>
    <t>PACC</t>
  </si>
  <si>
    <t>TSRS</t>
  </si>
  <si>
    <t>TRCE</t>
  </si>
  <si>
    <t>UPTN</t>
  </si>
  <si>
    <t>USTP</t>
  </si>
  <si>
    <t>UNBP</t>
  </si>
  <si>
    <t>VWSZ</t>
  </si>
  <si>
    <t>VIDC</t>
  </si>
  <si>
    <t>WS12</t>
  </si>
  <si>
    <t>WYCP</t>
  </si>
  <si>
    <t>WCIP</t>
  </si>
  <si>
    <t>WWCC</t>
  </si>
  <si>
    <t>YTMI</t>
  </si>
  <si>
    <t>CPB1</t>
  </si>
  <si>
    <t>SUPI</t>
  </si>
  <si>
    <t>TRAF</t>
  </si>
  <si>
    <t>CODE</t>
  </si>
  <si>
    <t>Arch. Reyes Ave., Cebu Business Park, Mabolo, Cebu City</t>
  </si>
  <si>
    <t>FLB Industries, Inc.</t>
  </si>
  <si>
    <t>Lot 6, Industry St., Madrigal Business Park, Ayala Alabang, Muntinlupa City</t>
  </si>
  <si>
    <t>F. Ortigas Jr. corner Garnet Road, Ortigas Center, Brgy. San Antonio, Pasig City</t>
  </si>
  <si>
    <t>Lots 6 and 7, Block 2, Pacific Avenue cor. Atlantic Avenue, Palm  Coast Marina, Parañaque City</t>
  </si>
  <si>
    <t>Golden Mile Business Park</t>
  </si>
  <si>
    <t>Governor's Drive, Maduya, Carmona, Cavite</t>
  </si>
  <si>
    <t>Gil Puyat Avenue corner Zodiac and Jupiter Streets, Makati City</t>
  </si>
  <si>
    <t>AFP Retirement &amp; Separation Benefits System</t>
  </si>
  <si>
    <t>PHILIPPINE ECONOMIC ZONE AUTHORITY</t>
  </si>
  <si>
    <t>Ortigas &amp; Company Limited Partnership</t>
  </si>
  <si>
    <t>R.S. Oca Delgado Street, Port Area, Manila</t>
  </si>
  <si>
    <t>Myers Building Management Corporatio</t>
  </si>
  <si>
    <t>Planas Tourism Economic Zone</t>
  </si>
  <si>
    <t>Barangay Planas, Porac, Pampanga</t>
  </si>
  <si>
    <t>Barangay Manamok, Cuyo, Palawan</t>
  </si>
  <si>
    <t>1024 EDSA, Quezon City</t>
  </si>
  <si>
    <t xml:space="preserve">Handyware Philippines, Inc. </t>
  </si>
  <si>
    <t>AAI Holdings, Inc.</t>
  </si>
  <si>
    <t>Fil-Estate Properties, Inc.</t>
  </si>
  <si>
    <t>Cabangaan Point, Subic, Zambales</t>
  </si>
  <si>
    <t>Consort Land Inc.</t>
  </si>
  <si>
    <t>Shaw Boulevard, Mandaluyong City</t>
  </si>
  <si>
    <t xml:space="preserve">Facilities Incorporated </t>
  </si>
  <si>
    <t>Daiichi Properties and Development, Inc.</t>
  </si>
  <si>
    <t>UN Avenue corner Taft Avenue, Ermita, Manila</t>
  </si>
  <si>
    <t>418 Arayat Street corner Libertad Street, Mandaluyong City</t>
  </si>
  <si>
    <t>Araneta Street, Singcang, Bacolod City</t>
  </si>
  <si>
    <t>Golden Mile Resources Development Corp.</t>
  </si>
  <si>
    <t>Bacolod City Special Economic Zone</t>
  </si>
  <si>
    <t>Guoco Property Devt. Inc.</t>
  </si>
  <si>
    <t>Balabag &amp; Yapak, Malay, Aklan</t>
  </si>
  <si>
    <t>San Andres and San Juan, Alaminos, Laguna</t>
  </si>
  <si>
    <t>Laguna Technopark, Inc.</t>
  </si>
  <si>
    <t>Leganes Industrial Growth Center</t>
  </si>
  <si>
    <t xml:space="preserve">Provincial Government of Camarines Sur </t>
  </si>
  <si>
    <t>Paraiso Village Development Project</t>
  </si>
  <si>
    <t>Toyota Motors Philippines Corporation</t>
  </si>
  <si>
    <t>Cyan Management Corporation</t>
  </si>
  <si>
    <t>Global Ispat Industrial Park</t>
  </si>
  <si>
    <t>1026 EDSA, Quezon City</t>
  </si>
  <si>
    <t>AGIP</t>
  </si>
  <si>
    <t>BALO</t>
  </si>
  <si>
    <t>CIBP</t>
  </si>
  <si>
    <t>CITC</t>
  </si>
  <si>
    <t>DITC</t>
  </si>
  <si>
    <t>ECOP</t>
  </si>
  <si>
    <t>ETCC</t>
  </si>
  <si>
    <t>HPIC</t>
  </si>
  <si>
    <t>MACB</t>
  </si>
  <si>
    <t>OJVB</t>
  </si>
  <si>
    <t>ROBC</t>
  </si>
  <si>
    <t>SACE</t>
  </si>
  <si>
    <t>SILC</t>
  </si>
  <si>
    <t>SMPI</t>
  </si>
  <si>
    <t>AMIM</t>
  </si>
  <si>
    <t>EETC</t>
  </si>
  <si>
    <t>TSEZ</t>
  </si>
  <si>
    <t>CITB</t>
  </si>
  <si>
    <t>JYS3</t>
  </si>
  <si>
    <t>LTPA</t>
  </si>
  <si>
    <t>Luxur Realty Corporation</t>
  </si>
  <si>
    <t xml:space="preserve">Makar, General Santos City </t>
  </si>
  <si>
    <t xml:space="preserve">Mindanao Polytechnic College, Inc. </t>
  </si>
  <si>
    <t>No. 41 Commonwealth Avenue, Barangay Holy Spirit, Quezon City</t>
  </si>
  <si>
    <t>Nissan Commonwealth, Inc.</t>
  </si>
  <si>
    <t xml:space="preserve">Cagayan Valley </t>
  </si>
  <si>
    <t>Filoil Development &amp; Management Corp.</t>
  </si>
  <si>
    <t xml:space="preserve">Allegis Information Technology Park </t>
  </si>
  <si>
    <t>Ayala Ave. cor. Gil Puyat Ave., Makati City</t>
  </si>
  <si>
    <t>RCBC Realty Corporation.</t>
  </si>
  <si>
    <t>Jose Panganiban SEZ</t>
  </si>
  <si>
    <t>CamNorte Ezone Realty, Inc.</t>
  </si>
  <si>
    <t>Jose Panganiban, Camarines Norte</t>
  </si>
  <si>
    <t>Sabang,  Danao  City, Cebu</t>
  </si>
  <si>
    <t>Mitsumi Realty , Inc.</t>
  </si>
  <si>
    <t>F. Cabahug Street, Kasambangan, Cebu City</t>
  </si>
  <si>
    <t xml:space="preserve">Total </t>
  </si>
  <si>
    <t>R-VIII</t>
  </si>
  <si>
    <t>R-IX</t>
  </si>
  <si>
    <t>La Union</t>
  </si>
  <si>
    <t>SRC Allah Valley Economic Development Zone</t>
  </si>
  <si>
    <t>Davao City</t>
  </si>
  <si>
    <t>Fort Bonifacio Global City, Taguig City</t>
  </si>
  <si>
    <t xml:space="preserve">Pasong Tamo corner Don Bosco Street, Makati City </t>
  </si>
  <si>
    <t>T.C. Realty Corporation</t>
  </si>
  <si>
    <t>San Lazaro Tourism and Business Park</t>
  </si>
  <si>
    <t>PBXT</t>
  </si>
  <si>
    <t>PPAE</t>
  </si>
  <si>
    <t>PSEC</t>
  </si>
  <si>
    <t>Puerto Princesa Environmental Estate</t>
  </si>
  <si>
    <t>Anabu II, Imus, Cavite</t>
  </si>
  <si>
    <t>EMI-Jolou Realty, Inc.</t>
  </si>
  <si>
    <t>Fort Bonifacio Development Corporation</t>
  </si>
  <si>
    <t>First Cavite Industrial Estate</t>
  </si>
  <si>
    <t>Manticao Ecozone Corporation SEZ</t>
  </si>
  <si>
    <t xml:space="preserve">Manticao Ecozone Corporation </t>
  </si>
  <si>
    <t>Barangay Poblacion, Manticao, Misamis Oriental</t>
  </si>
  <si>
    <t>San Rafael &amp; Sta Anastacia, Sto. Tomas, Batangas</t>
  </si>
  <si>
    <t>RFM-Science Park of the Phils. Inc.</t>
  </si>
  <si>
    <t>Manila Harbour Center</t>
  </si>
  <si>
    <t>District of Tondo, Manila City</t>
  </si>
  <si>
    <t>R-II Builders</t>
  </si>
  <si>
    <t xml:space="preserve">UBEC Phils. Development Corp. </t>
  </si>
  <si>
    <t>Barangay Cambanac, Municipality of Baclayon and Barangay Toril, Municipality of Albuquerque, Province of Bohol</t>
  </si>
  <si>
    <t>Monfort Motor Center Corp.</t>
  </si>
  <si>
    <t>Km. 4, La Trinidad, Benguet</t>
  </si>
  <si>
    <t>Hermosa Ecozone Industrial Park</t>
  </si>
  <si>
    <t>Ortigas Center, Pasig City</t>
  </si>
  <si>
    <t>Hanston Commercial &amp; Industrial Corporation</t>
  </si>
  <si>
    <t xml:space="preserve">Supima Holdings, Inc </t>
  </si>
  <si>
    <t>España Boulevard, Rotonda, Quezon City</t>
  </si>
  <si>
    <t>Acacia Avenue, Madrigal Business Park, Brgy. Ayala Alabang, Muntinlupa City</t>
  </si>
  <si>
    <t>PERF Realty Corporation</t>
  </si>
  <si>
    <t>People's Technology Complex</t>
  </si>
  <si>
    <t>Maduya, Carmona, Cavite</t>
  </si>
  <si>
    <t xml:space="preserve">Plastic Processing Center SEZ </t>
  </si>
  <si>
    <t>Angeles City, Municipalities of Mabalacat and Porac, Pampanga and the Municipalities of Capas and Bamban, Tarlac</t>
  </si>
  <si>
    <t>Municipal Government of Pavia, Iloilo</t>
  </si>
  <si>
    <t>PEC Industrial Park</t>
  </si>
  <si>
    <t>Barrio Buenavista,  Gen. Trias, Cavite</t>
  </si>
  <si>
    <t>Sumpco Industrial Estate Special Economic Zone</t>
  </si>
  <si>
    <t>Hugo Perez, Trece Martirez City, Cavite</t>
  </si>
  <si>
    <t>The Lakeshore Estate, Km. 71, North Luzon Expressway, Mexico, Pampanga</t>
  </si>
  <si>
    <t xml:space="preserve">Central Country Estate, Inc. </t>
  </si>
  <si>
    <t>R-II</t>
  </si>
  <si>
    <t>Keppel Cebu Special Ecozone Zone</t>
  </si>
  <si>
    <t>Banlic, Cabuyao, Laguna</t>
  </si>
  <si>
    <t>DEVELOPMENT IN PROGRESS</t>
  </si>
  <si>
    <t>Panglao Island Tourism Economic Zone</t>
  </si>
  <si>
    <t xml:space="preserve">First Abacus Financial Center Condominium Corporation </t>
  </si>
  <si>
    <t>Samar Loop cor. Panay Road, Cebu Business Park, Cebu City</t>
  </si>
  <si>
    <t>Cebu South Road Properties</t>
  </si>
  <si>
    <t>Geterson Ecozone</t>
  </si>
  <si>
    <t>Sta. Anastacia, Sto. Tomas, Batangas</t>
  </si>
  <si>
    <t xml:space="preserve">Geterson Realty Development Corporation </t>
  </si>
  <si>
    <t>Ara Vista</t>
  </si>
  <si>
    <t>Rojas Agro-Industrial Development Corp.</t>
  </si>
  <si>
    <t>(In Hectares)</t>
  </si>
  <si>
    <t xml:space="preserve">Jacinto Extension corner Villamor Street, Davao City </t>
  </si>
  <si>
    <t>NAME OF ECOZONE</t>
  </si>
  <si>
    <t>LOCATION</t>
  </si>
  <si>
    <t>DEVELOPER / OPERATOR</t>
  </si>
  <si>
    <t>TOTAL AREA</t>
  </si>
  <si>
    <t>July Development Corporation</t>
  </si>
  <si>
    <t>Westar Building, 611 Shaw Boulevard, Bo. Kapitolyo, Pasig City</t>
  </si>
  <si>
    <t xml:space="preserve">Manila </t>
  </si>
  <si>
    <t>NCR</t>
  </si>
  <si>
    <t>R-VI</t>
  </si>
  <si>
    <t>R-IV</t>
  </si>
  <si>
    <t>Pueblo de Oro, Upper Carmen, Cagayan de Oro City</t>
  </si>
  <si>
    <t>Laguna Properties Holdings, Inc.</t>
  </si>
  <si>
    <t>The Insular Life Assurance Co., Ltd</t>
  </si>
  <si>
    <t xml:space="preserve">Sanctuary Real Estate Development Corp. </t>
  </si>
  <si>
    <t xml:space="preserve">One Dela Rosa Property Development, Inc. </t>
  </si>
  <si>
    <t>Dela Rosa Street, Makati City</t>
  </si>
  <si>
    <t xml:space="preserve">EDSA corner North Avenue, Quezon City </t>
  </si>
  <si>
    <t xml:space="preserve">Iloilo Commercial Development Corporation </t>
  </si>
  <si>
    <t xml:space="preserve">Bigfoot Information Technology Park </t>
  </si>
  <si>
    <t xml:space="preserve">Camarines Sur Information Technology Park </t>
  </si>
  <si>
    <t xml:space="preserve">Damosa I.T. Park </t>
  </si>
  <si>
    <t xml:space="preserve">Eastwood City CyberPark </t>
  </si>
  <si>
    <t xml:space="preserve">E-Square Information Technology Park </t>
  </si>
  <si>
    <t>46 Lizares Avenue, Bacolod City</t>
  </si>
  <si>
    <t>Commonwealth  Avenue, Quezon City</t>
  </si>
  <si>
    <t>2109 Prime Street, Madrigal Business Park, Ayala Alabang, Muntinlupa City</t>
  </si>
  <si>
    <t xml:space="preserve">San Lucas, Bugtong na Pulo &amp; Inosluban, Lipa City and Santiago &amp; Payapa, Malvar, Batangas </t>
  </si>
  <si>
    <t xml:space="preserve">Carmelray International Business Park </t>
  </si>
  <si>
    <t>EDSA corner  Aurora  Avenue, Cubao, Quezon City</t>
  </si>
  <si>
    <t>Araneta Center, Inc.</t>
  </si>
  <si>
    <t>Pueblo Business Park, Barangay Upper Carmen, Cagayan de Oro City</t>
  </si>
  <si>
    <t>DADC Economic Zone</t>
  </si>
  <si>
    <t>Barangay Darong, Municipality of Sta. Cruz, Province of Davao del Sur</t>
  </si>
  <si>
    <t>Darong Agricultural and Development Corp.</t>
  </si>
  <si>
    <t>Davao del Sur</t>
  </si>
  <si>
    <t>CIIF Agro-Industrial Park - Davao</t>
  </si>
  <si>
    <t>KM 9.5, Barangay Sasa, Davao City</t>
  </si>
  <si>
    <t>Barangay Barranca Ilaya, Pioneer corner Madison Streets, Mandaluyong City</t>
  </si>
  <si>
    <t>Pioneer Highlands North Condominium Corp.</t>
  </si>
  <si>
    <t>AJMR Agro-Industrial Economic Zone</t>
  </si>
  <si>
    <t xml:space="preserve">AJMR Port Services Corporation </t>
  </si>
  <si>
    <t>AJMR Port Complex, Km. 20 Tibungco, Davao City</t>
  </si>
  <si>
    <t>DASOLand: A Family Adventure and Leisure Park</t>
  </si>
  <si>
    <t xml:space="preserve">Majent Agro-Industrial Corporation </t>
  </si>
  <si>
    <t>Barangay San Vicente, Dasol, Pangasinan</t>
  </si>
  <si>
    <t>Ayala Avenue, Ayala Center, Makati City</t>
  </si>
  <si>
    <t>CIIF Agro-Industrial Park</t>
  </si>
  <si>
    <t>John Hay Special Tourism Economic Zone</t>
  </si>
  <si>
    <t>Baguio City, Benguet Province</t>
  </si>
  <si>
    <t>Misamis Oriental</t>
  </si>
  <si>
    <t>Pampanga</t>
  </si>
  <si>
    <t>Manila</t>
  </si>
  <si>
    <t>Cagayan de Oro City</t>
  </si>
  <si>
    <t>Iligan City</t>
  </si>
  <si>
    <t>Laguna</t>
  </si>
  <si>
    <t>Guimaras</t>
  </si>
  <si>
    <t>Tagbilaran City</t>
  </si>
  <si>
    <t>Bukidnon</t>
  </si>
  <si>
    <t>Maguindanao</t>
  </si>
  <si>
    <t>Muntinlupa City</t>
  </si>
  <si>
    <t>Cebu</t>
  </si>
  <si>
    <t>Maharlika Highway, Sto. Tomas, Batangas</t>
  </si>
  <si>
    <t>Total Consolidated Asset Management, Inc.</t>
  </si>
  <si>
    <t>Tatlong Kawayan, Barangay Dela Paz, Pasig City</t>
  </si>
  <si>
    <t xml:space="preserve">MQ Holdings Corporation </t>
  </si>
  <si>
    <t>Jacinto Extension cor. Quirino Avenue, Davao City</t>
  </si>
  <si>
    <t>Taganito Special Economic Zone</t>
  </si>
  <si>
    <t>25 ADB Avenue, Ortigas Center, Pasig City</t>
  </si>
  <si>
    <t>Sta. Rita Economic Zone Corporation</t>
  </si>
  <si>
    <t xml:space="preserve">Zambales Diversified Metals Corporation </t>
  </si>
  <si>
    <t>Barangay Maribago, Lapu-Lapu City</t>
  </si>
  <si>
    <t xml:space="preserve">Bulacan </t>
  </si>
  <si>
    <t xml:space="preserve">SM Prime Holdings, Inc. </t>
  </si>
  <si>
    <t xml:space="preserve">Bacolod Real Estate Development Corporation </t>
  </si>
  <si>
    <t>Kumintang Ibaba, Batangas City</t>
  </si>
  <si>
    <t>Batangan Plaza, Inc.</t>
  </si>
  <si>
    <t xml:space="preserve">MC Mall, Inc. </t>
  </si>
  <si>
    <t>C5 corner Julia Vargas Street, Pasig City</t>
  </si>
  <si>
    <t>2153 Chino Roces Avenue corner Herrera Street, Makati City</t>
  </si>
  <si>
    <t xml:space="preserve">Barangays Tambo and Dongalo, Parañaque City </t>
  </si>
  <si>
    <t>Eagle I Landholdings, Inc.</t>
  </si>
  <si>
    <t xml:space="preserve">Parañaque City </t>
  </si>
  <si>
    <t>Frontera Verde Drive, Frontera Verde, Ortigas Avenue, Pasig City</t>
  </si>
  <si>
    <t>Meralco Avenue corner Julia Vargas Avenue, Ortigas Center, Pasig City</t>
  </si>
  <si>
    <t xml:space="preserve">Amberland Corporation </t>
  </si>
  <si>
    <t>Agrotex Gensan Economic Zone</t>
  </si>
  <si>
    <t>2285 Chino Roces Avenue, Makati City</t>
  </si>
  <si>
    <t>Food Terminal Incorporated Special Economic Zone</t>
  </si>
  <si>
    <t>Surigao del Norte</t>
  </si>
  <si>
    <t>Sarangani Agro-Industrial Eco Zone</t>
  </si>
  <si>
    <t>Municipality of Alabel, Province of Sarangani</t>
  </si>
  <si>
    <t>Alsons Development &amp; Investment Corporation</t>
  </si>
  <si>
    <t xml:space="preserve">Makati City </t>
  </si>
  <si>
    <t>Benguet</t>
  </si>
  <si>
    <t xml:space="preserve">Philippine Packing Agricultural Export Processing Zone </t>
  </si>
  <si>
    <t>Newport City CyberTourism Zone</t>
  </si>
  <si>
    <t>680 Home Appliances, Inc.</t>
  </si>
  <si>
    <t>ePLDT, Inc.</t>
  </si>
  <si>
    <t>Carlos P. Garcia (C5) corner Danny Floor  Street, Pasig City</t>
  </si>
  <si>
    <t>Ayala Avenue corner Salcedo Street, Makati City</t>
  </si>
  <si>
    <t>Dao, Dauis, Panglao Island, Bohol</t>
  </si>
  <si>
    <t>R-XI</t>
  </si>
  <si>
    <t>R-VII</t>
  </si>
  <si>
    <t>R-V</t>
  </si>
  <si>
    <t>R-I</t>
  </si>
  <si>
    <t>R-XII</t>
  </si>
  <si>
    <t>R-III</t>
  </si>
  <si>
    <t>Corner General Aguinaldo Avenue and P. Tuazon  Street, Araneta Center Cubao, Quezon City</t>
  </si>
  <si>
    <t>Century City Development Corporation</t>
  </si>
  <si>
    <t>22nd Street, Lacson, Bacolod City</t>
  </si>
  <si>
    <t>A.S. Fortuna Street, Banilad, Mandaue City</t>
  </si>
  <si>
    <t>Barangays Paralayunan and Bundagul, Mabalacat, Pampanga</t>
  </si>
  <si>
    <t xml:space="preserve">Bridgebury Realty Corporation </t>
  </si>
  <si>
    <t>Robinsons Land Corporation</t>
  </si>
  <si>
    <t xml:space="preserve">Megaworld Corporation </t>
  </si>
  <si>
    <t>REZ</t>
  </si>
  <si>
    <t xml:space="preserve">Plaza De Luisa Development, Inc. </t>
  </si>
  <si>
    <t>Saint Cabrini Medical Center, Inc.</t>
  </si>
  <si>
    <t xml:space="preserve">Alcos Global Corporation </t>
  </si>
  <si>
    <t>Las Piñas City</t>
  </si>
  <si>
    <t xml:space="preserve">Richmore Realty and Development Corporation </t>
  </si>
  <si>
    <t>Calicanto, Batangas City</t>
  </si>
  <si>
    <t>City Government of San Pablo, Province of Laguna</t>
  </si>
  <si>
    <t>Barangay Del Remedios, San Pablo City</t>
  </si>
  <si>
    <t>Hijo Tourism Economic Zone</t>
  </si>
  <si>
    <t>Municipalities of Barili &amp; Aloguinsan, Cebu</t>
  </si>
  <si>
    <t>Mira Nila Land Devt., Corp</t>
  </si>
  <si>
    <t>Naga Agro-Industrial Center</t>
  </si>
  <si>
    <t>Pacol, Naga City</t>
  </si>
  <si>
    <t>Marketing One Unlimited, Inc.</t>
  </si>
  <si>
    <t>Phil. Fisheries Dev't Authority</t>
  </si>
  <si>
    <t>Fernando F. Gonzaga, Inc.</t>
  </si>
  <si>
    <t>G.E. Antonino, Inc.</t>
  </si>
  <si>
    <t>JP Laurel National Highway, Mataas na Lupa, Lipa City</t>
  </si>
  <si>
    <t>Baguio City</t>
  </si>
  <si>
    <t>MTP</t>
  </si>
  <si>
    <t>Special Economic and Export Processing Zone of Toledo City</t>
  </si>
  <si>
    <t>Barangays Sangi, Dumlog and Luray II, Toledo City, Cebu</t>
  </si>
  <si>
    <t xml:space="preserve">Toledo Economic Zone Development Corporation </t>
  </si>
  <si>
    <t>Ilocos Sur</t>
  </si>
  <si>
    <t>Bacolod city</t>
  </si>
  <si>
    <t>Barangay Kiwalan, Iligan City, Lanao del Norte</t>
  </si>
  <si>
    <t>WT Construction, Inc.</t>
  </si>
  <si>
    <t>6788 Ayala Avenue, Makati City</t>
  </si>
  <si>
    <t>Makati Sky Plaza, Inc.</t>
  </si>
  <si>
    <t>J.P. Laurel Ave. cor. Angliongto Street, Lanang, Davao City</t>
  </si>
  <si>
    <t>Damosa Land, Inc.</t>
  </si>
  <si>
    <t>Oakridge Realty Dev't.Corp.</t>
  </si>
  <si>
    <t>Philippine Economic Zone Authority</t>
  </si>
  <si>
    <t>Calamba Premiere International Park</t>
  </si>
  <si>
    <t>Starworld Corporation</t>
  </si>
  <si>
    <t xml:space="preserve">Carmelray Industrial Park </t>
  </si>
  <si>
    <t>Central Technopark</t>
  </si>
  <si>
    <t>Pacol Industrial  Dev. Corp (PIDC)</t>
  </si>
  <si>
    <t>New Coast Boracay Ecozone</t>
  </si>
  <si>
    <t>Blue Sky Sea Resort Corporation</t>
  </si>
  <si>
    <t>Mun-Tech Land Land Co., Inc.</t>
  </si>
  <si>
    <t>Manila City</t>
  </si>
  <si>
    <t>Phil. BXT Corp. Tourism Economic Zone</t>
  </si>
  <si>
    <t>AIEZ</t>
  </si>
  <si>
    <t xml:space="preserve">L.G. Atkimson Import-Export, Inc. </t>
  </si>
  <si>
    <t>Brgy. Tibag, Tarlac City</t>
  </si>
  <si>
    <t>Pascor Drive, Brgy. Sto. Nino, Paranaque City</t>
  </si>
  <si>
    <t>Defuego &amp;  San Francisco, Gen. Trias,  Cavite</t>
  </si>
  <si>
    <t>Taipan Gold Empire Corporation</t>
  </si>
  <si>
    <t>2248 Pasong Tamo Extension, Makati City</t>
  </si>
  <si>
    <t xml:space="preserve">E.V. Edgemont Development Corporation </t>
  </si>
  <si>
    <t>23 ADB Avenue, Ortigas Center, Pasig City</t>
  </si>
  <si>
    <t>HEVA Management &amp; Development Corporation</t>
  </si>
  <si>
    <t>MDC 100, Inc.</t>
  </si>
  <si>
    <t>E. Rodriguez Jr. Avenue (C-5 Road) cor. Eastwood Avenue, Barangay Bagumbayan, Quezon City</t>
  </si>
  <si>
    <t xml:space="preserve">Aristocrat House of Lamps, Inc. </t>
  </si>
  <si>
    <t>Angeles Industrial Park, Inc.</t>
  </si>
  <si>
    <t xml:space="preserve">Maguindanao Ecocity </t>
  </si>
  <si>
    <t>Km. 22, East Service Road, South Super Highway, Brgy. Cupang, Muntinlupa City</t>
  </si>
  <si>
    <t>Filinvest Land Inc.</t>
  </si>
  <si>
    <t>Mindanao Avenue, Cebu Business Park, Cebu City</t>
  </si>
  <si>
    <t>TW &amp; Company, Inc.</t>
  </si>
  <si>
    <t>LKG Infoworld</t>
  </si>
  <si>
    <t>Mindanao Polytechnic College IT Park</t>
  </si>
  <si>
    <t>Bank of the Philippine Islands</t>
  </si>
  <si>
    <t>World Properties &amp; Ventures, Inc.</t>
  </si>
  <si>
    <t xml:space="preserve">215 Juan Luna Street, Binondo, Manila </t>
  </si>
  <si>
    <t>Aurora Boulevard corner Araneta Avenue, Barangay Doña Imelda, Quezon City</t>
  </si>
  <si>
    <t>Boracay Eco-Village Resort Tourism Economic Zone</t>
  </si>
  <si>
    <t>Yapak, Boracay Island, Malay, Aklan</t>
  </si>
  <si>
    <t>Boracay Property Holdings, Inc.</t>
  </si>
  <si>
    <t>Salinas Drive, Lahug, Cebu City</t>
  </si>
  <si>
    <t>Western Samar</t>
  </si>
  <si>
    <t>Sta. Lucia, Puerto Princesa City, Palawan</t>
  </si>
  <si>
    <t>City Government of Puerto Princesa</t>
  </si>
  <si>
    <t>Pulupandan Ecozone</t>
  </si>
  <si>
    <t>Patic, Pulupandan, Negros Occidental</t>
  </si>
  <si>
    <t>Pulupandan Ecozone Corporation</t>
  </si>
  <si>
    <t>Quezon International Center</t>
  </si>
  <si>
    <t>Mangalang &amp; Quiling, Sariaya, Quezon</t>
  </si>
  <si>
    <t>Epifanio Delos Santos Avenue, Barangay Veterans Village, Quezon City</t>
  </si>
  <si>
    <t xml:space="preserve">Winsome Development Corporation </t>
  </si>
  <si>
    <t>The Lakeshore Information Technology Complex</t>
  </si>
  <si>
    <t xml:space="preserve">Alphaland Corporation </t>
  </si>
  <si>
    <t>Bundagul and Paralayunan, Mabalacat, Pampanga</t>
  </si>
  <si>
    <t>Felix Huertas Street, Sta. Cruz, Manila</t>
  </si>
  <si>
    <t>Manila Jockey Club, Inc.</t>
  </si>
  <si>
    <t xml:space="preserve">Upper Klinan Economic Development Zone </t>
  </si>
  <si>
    <t>Upper Klinan, Polomolok, South Cotabato</t>
  </si>
  <si>
    <t>2286 Pasong Tamo Extension, Makati City</t>
  </si>
  <si>
    <t xml:space="preserve">Alsons Land Corporation </t>
  </si>
  <si>
    <t xml:space="preserve">Mactan Business Center, Airport Road, Barrio Ibo, Lapu-lapu City, Cebu </t>
  </si>
  <si>
    <t xml:space="preserve">Araneta Street, Bacolod City </t>
  </si>
  <si>
    <t xml:space="preserve">Federal Land, Inc. </t>
  </si>
  <si>
    <t>Larazzabal Street, North Reclamation, Mandaue City, Province of Cebu</t>
  </si>
  <si>
    <t xml:space="preserve">Adnama Mining Resources, Inc. </t>
  </si>
  <si>
    <t>EDSA Central IT Park</t>
  </si>
  <si>
    <t xml:space="preserve">Majalco, Inc. </t>
  </si>
  <si>
    <t>Club Filipiniana Resort</t>
  </si>
  <si>
    <t>Langkaan, Dasmariñas, Cavite</t>
  </si>
  <si>
    <t>First Cavite Industrial Estate Inc.</t>
  </si>
  <si>
    <t xml:space="preserve">First Philippine Industrial Park </t>
  </si>
  <si>
    <t>First Philippine Industrial Park Inc.</t>
  </si>
  <si>
    <t>Filinvest Technology Park - Calamba</t>
  </si>
  <si>
    <t>Bagong Nayong Pilipino – Entertainment City Manila</t>
  </si>
  <si>
    <t>Dumaguete Business Park, Inc.</t>
  </si>
  <si>
    <t>12, Luzuriaga Street, Bacolod City</t>
  </si>
  <si>
    <t>De La Rama Brothers Development Corporation</t>
  </si>
  <si>
    <t>Dampas District, Tagbilaran City</t>
  </si>
  <si>
    <t xml:space="preserve">Alturas Supermarket Corporation </t>
  </si>
  <si>
    <t xml:space="preserve">Philippine Securities Corporation </t>
  </si>
  <si>
    <t>Jasaan Misamis Oriental Ecozone</t>
  </si>
  <si>
    <t>Solana &amp; Luz Banzon, Jasaan, Misamis Oriental</t>
  </si>
  <si>
    <t>Misamis Oriental Land Development Corp.</t>
  </si>
  <si>
    <t>Efficient Holdings, Inc.</t>
  </si>
  <si>
    <t>Along Dad Cleland Avenue, Lapu-Lapu City</t>
  </si>
  <si>
    <t>Laguna Int'l. Industrial Park Inc.</t>
  </si>
  <si>
    <t>Leyte Industrial Development Estate</t>
  </si>
  <si>
    <t>Isabel, Leyte</t>
  </si>
  <si>
    <t>National Development Corporation</t>
  </si>
  <si>
    <t>Rio Tuba, Bataraza, Palawan</t>
  </si>
  <si>
    <t>Clark TI Special Economic Zone</t>
  </si>
  <si>
    <t xml:space="preserve">FLB Prime Holdings, Inc. </t>
  </si>
  <si>
    <t>A.S. Fortune St., Bakilid, Mandaue City, Cebu</t>
  </si>
  <si>
    <t>Ibabang Polo, Pagbilao, Quezon</t>
  </si>
  <si>
    <t>MCS Tanunliong, Inc.</t>
  </si>
  <si>
    <t xml:space="preserve">Ceci Realty, Inc. </t>
  </si>
  <si>
    <t xml:space="preserve">SMPIC Special Economic Zone </t>
  </si>
  <si>
    <t>Bacolod City</t>
  </si>
  <si>
    <t>Carmelray - JTCI Corporation</t>
  </si>
  <si>
    <t>ECONOMIC ZONES</t>
  </si>
  <si>
    <t>:</t>
  </si>
  <si>
    <t>Manufacturing</t>
  </si>
  <si>
    <t>I.T.</t>
  </si>
  <si>
    <t>Tourism SEZ</t>
  </si>
  <si>
    <t>Medical Tourism Park</t>
  </si>
  <si>
    <t>Medical Tourism Center</t>
  </si>
  <si>
    <t>Agro-Industrial EZ</t>
  </si>
  <si>
    <t>Mother Ignacia Avenue cor. Sgt. Esguerra St., Diliman. Quezon  City</t>
  </si>
  <si>
    <t>Negros Oriental</t>
  </si>
  <si>
    <t>Cavite</t>
  </si>
  <si>
    <t>Camarines Sur</t>
  </si>
  <si>
    <t>AAPI Realty Corporation</t>
  </si>
  <si>
    <t>Angeles Industrial Park</t>
  </si>
  <si>
    <t>Paseo del Rio de Cagayan Economic Tourism Zone</t>
  </si>
  <si>
    <t>Macasandig, Cagayan de Oro City</t>
  </si>
  <si>
    <t>Paseo del Rio de Cagayan, Inc</t>
  </si>
  <si>
    <t>Lopue’s Mandalagan Corporation</t>
  </si>
  <si>
    <t>Lopue’s South Square IT Park</t>
  </si>
  <si>
    <t xml:space="preserve">Araneta Street, Barangay Tangub, Bacolod City </t>
  </si>
  <si>
    <t xml:space="preserve">Bacolod City </t>
  </si>
  <si>
    <t>Manila Bay Leisure Park</t>
  </si>
  <si>
    <t>Balo-I Agro-Industrial Economic Zone</t>
  </si>
  <si>
    <t>Barangay Maria Cristina, Balo-i, Lanao del Norte</t>
  </si>
  <si>
    <t xml:space="preserve">Balo-i Industrial, Inc. </t>
  </si>
  <si>
    <t>Sitio Balubal, Barangay San Isidro, Talakag, Bukidnon</t>
  </si>
  <si>
    <t>Corner Mindanao and Bohol Streets, Cebu Business Park, Cebu City</t>
  </si>
  <si>
    <t>Loreta Realty and Development Corporation</t>
  </si>
  <si>
    <t>Barangay San Miguel, Bauan, Batangas</t>
  </si>
  <si>
    <t>Goodsoil Marine Realty, Inc.</t>
  </si>
  <si>
    <t>Cebu Business Park, Cebu City, Province of Cebu</t>
  </si>
  <si>
    <t>90 General Maxilom Avenue, Cebu City</t>
  </si>
  <si>
    <t xml:space="preserve">JESA Management Corporation </t>
  </si>
  <si>
    <t>Barangay Malitlit, Sta. Rosa and Barangay Pulo, Cabuyao, Laguna</t>
  </si>
  <si>
    <t>No. 222-224 Nicanor Garcia Street corner Jupiter Street, Makati City</t>
  </si>
  <si>
    <t xml:space="preserve">ePLDT, Inc. </t>
  </si>
  <si>
    <t>Zambales</t>
  </si>
  <si>
    <t>Filinvest Corporate City, Alabang, Muntinlupa City</t>
  </si>
  <si>
    <t>Marikina City</t>
  </si>
  <si>
    <t>Iloilo City</t>
  </si>
  <si>
    <t>CAR</t>
  </si>
  <si>
    <t>Rio Tuba Export Processing Zone</t>
  </si>
  <si>
    <t>Bagumbayan, Tiwi, Albay</t>
  </si>
  <si>
    <t>Tiwi Ecozone Corporation</t>
  </si>
  <si>
    <t>San Carlos Ecozone</t>
  </si>
  <si>
    <t>Bugo, Cagayan De Oro City</t>
  </si>
  <si>
    <t>Technology Resource Center</t>
  </si>
  <si>
    <t>Barangay Sta. Monica, Floridablanca, Pampanga</t>
  </si>
  <si>
    <t>Kalayaan Avenue corner Salamanca Street, Barangay Poblacion, Makati City</t>
  </si>
  <si>
    <t>Laguna Technopark Annex</t>
  </si>
  <si>
    <t>HVG Arcade, Subangdaku, Mandaue City</t>
  </si>
  <si>
    <t xml:space="preserve">RHL Properties &amp; Development Corporation </t>
  </si>
  <si>
    <t xml:space="preserve">Lexmark Research &amp; Development Corporation </t>
  </si>
  <si>
    <t>Don Gil Garcia Street, Barangay Capitol Site, Cebu City</t>
  </si>
  <si>
    <t>Asahi Special Economic Zone</t>
  </si>
  <si>
    <t>Brgy. Pinagbuhatan, Pasig City</t>
  </si>
  <si>
    <t>Provincial Government of Tarlac</t>
  </si>
  <si>
    <t>Provincial Government of Leyte</t>
  </si>
  <si>
    <t>Brgy. Pawing, Palo, Leyte</t>
  </si>
  <si>
    <t>No.1 Julia Vargas Avenue corner Meralco Avenue, Barangay Ugong, Pasig City</t>
  </si>
  <si>
    <t>Burgos Street coner Hilado National Highway, Bacolod City</t>
  </si>
  <si>
    <t>Pueblo de Oro Development Corporation</t>
  </si>
  <si>
    <t>2322 Chino Roces Avenue, Makati City</t>
  </si>
  <si>
    <t>Pangasinan</t>
  </si>
  <si>
    <t>Mandaluyong City</t>
  </si>
  <si>
    <t>28 F. Ortigas Jr. Road, Ortigas Center, Pasig City</t>
  </si>
  <si>
    <t>Geterson Agro-Industrial Economic Zone</t>
  </si>
  <si>
    <t>Alion and Cabcaben, Mariveles, Bataan</t>
  </si>
  <si>
    <t>Diversified  Ecozone Corporation</t>
  </si>
  <si>
    <t>Ludo &amp; Luym Development Corp.</t>
  </si>
  <si>
    <t>Maxilom Avenue corner Juana Osmeña Street, Cebu City</t>
  </si>
  <si>
    <t>Harbor Point Development Corporation</t>
  </si>
  <si>
    <t>North-South Realty and Agricultural Development Corporation</t>
  </si>
  <si>
    <t>538 Jenny’s Avenue, Maybunga, Pasig City</t>
  </si>
  <si>
    <t>North-South Agro-Industrial Compound-Pasig</t>
  </si>
  <si>
    <t>AJMR</t>
  </si>
  <si>
    <t>ALSG</t>
  </si>
  <si>
    <t>CAID</t>
  </si>
  <si>
    <t>EROS</t>
  </si>
  <si>
    <t>GITC</t>
  </si>
  <si>
    <t>GTEP</t>
  </si>
  <si>
    <t>PLSB</t>
  </si>
  <si>
    <t>Municipal Government of Valencia, Negros Oriental</t>
  </si>
  <si>
    <t>Petaluma Properties, Inc.</t>
  </si>
  <si>
    <t>Block 8, 9th Street, cor. 28th Avenue, Bonifacio Central District, Bonifacio Global City, Taguig City</t>
  </si>
  <si>
    <t>Araneta Boulevard cor. General Araneta and General Malvar Avenue, Cubao, Quezon City</t>
  </si>
  <si>
    <t>Takuat Techno Park</t>
  </si>
  <si>
    <t>Provincial Government of Ilocos Norte</t>
  </si>
  <si>
    <t>Barangay 16, San Marcos, San Nicolas, Ilocos Norte</t>
  </si>
  <si>
    <t>Barangay San Jose, Laoag City, Ilocos Norte</t>
  </si>
  <si>
    <t>Mariano Marcos State University, Batac City, Ilocos Norte</t>
  </si>
  <si>
    <t xml:space="preserve">Mariano Marcos State University </t>
  </si>
  <si>
    <t>WALT</t>
  </si>
  <si>
    <t>EPVJ</t>
  </si>
  <si>
    <t>NJAI</t>
  </si>
  <si>
    <t>PDRE</t>
  </si>
  <si>
    <t>SAIE</t>
  </si>
  <si>
    <t>SMF2</t>
  </si>
  <si>
    <t>Corners Sen. Gil Puyat and Makati Avenues, Makati City</t>
  </si>
  <si>
    <t>San Antonio Park Square, Lacson Street, Mandalagan, Bacolod City</t>
  </si>
  <si>
    <t>Corners Real, Dr. V. Locsin &amp; Cervantes Streets, Brgy. 3, Dumaguete City</t>
  </si>
  <si>
    <t>Dumaguete City</t>
  </si>
  <si>
    <t>Barangay Calindagan, Dumaguete, City</t>
  </si>
  <si>
    <t>Barangays of Bagong Silang, Palaspas, and Pamplona, Municipality of Del Gallego, Province of Camarines Sur</t>
  </si>
  <si>
    <t>Camarines Sur Agro-Industrial Economic Zone</t>
  </si>
  <si>
    <t>Kamanga Agro-Industrial Ecozone Development Corporation</t>
  </si>
  <si>
    <t xml:space="preserve">Brgy. Kamanga, Municipality of Maasim, Province of Sarangani </t>
  </si>
  <si>
    <t>Kamanga Agro-Industrial Economic Zone</t>
  </si>
  <si>
    <t>Madaum, Tagum City, Davao del Norte</t>
  </si>
  <si>
    <t>Davao del Norte</t>
  </si>
  <si>
    <t>Barrio Tambler, General Santos City</t>
  </si>
  <si>
    <t>Ganado &amp; Mamplasan, Biñan City, Laguna</t>
  </si>
  <si>
    <t xml:space="preserve">Barangay Biñan, Biñan City, Laguna </t>
  </si>
  <si>
    <t>Bungahan and Mamplasan, Biñan City, Laguna</t>
  </si>
  <si>
    <t>Brgy. Tagapo, Sta. Rosa City, Laguna</t>
  </si>
  <si>
    <t xml:space="preserve">Barangays Don Jose and Sto. Domingo, Sta. Rosa City, Laguna </t>
  </si>
  <si>
    <t>Barrio San Jose, Sta. Rosa City, Laguna</t>
  </si>
  <si>
    <t>Pulong Sta. Cruz, Sta. Rosa City, Laguna</t>
  </si>
  <si>
    <t>Don Jose, Sta. Rosa City, Laguna</t>
  </si>
  <si>
    <t>BALB</t>
  </si>
  <si>
    <t>BNPE</t>
  </si>
  <si>
    <t>FILA</t>
  </si>
  <si>
    <t>ONCC</t>
  </si>
  <si>
    <t>Sta. Rosa and Biñan City, Laguna</t>
  </si>
  <si>
    <t>LIST OF SPECIAL ECONOMIC ZONES</t>
  </si>
  <si>
    <t>TRCB</t>
  </si>
  <si>
    <t>AGEZ</t>
  </si>
  <si>
    <t xml:space="preserve">Top Worth Resources, Inc. </t>
  </si>
  <si>
    <t>Quezon Avenue corner Elliptical Road, Quezon City</t>
  </si>
  <si>
    <t xml:space="preserve">SLA Prime Ventures Corporation </t>
  </si>
  <si>
    <t>7th Avenue corner 24th St., Fort Bonifacio, Global City, Taguig City</t>
  </si>
  <si>
    <t xml:space="preserve"> EAIE</t>
  </si>
  <si>
    <t>ANPT</t>
  </si>
  <si>
    <t>CBIP</t>
  </si>
  <si>
    <t>PIEC</t>
  </si>
  <si>
    <t>ROBI</t>
  </si>
  <si>
    <t>Agua-Tierra Oro Mina Development  (ATOM) Corporation</t>
  </si>
  <si>
    <t>Accendo Commercial Corporation</t>
  </si>
  <si>
    <t>Barangay Binakayan, Kawit, Cavite</t>
  </si>
  <si>
    <t>Meralco Avenue, Ortigas Center, Pasig City</t>
  </si>
  <si>
    <t>Kawit Development Project Special Eco-Tourism Zone</t>
  </si>
  <si>
    <t>Lot 13, Bradco Avenue, Aseana Business Park, Parañaque City</t>
  </si>
  <si>
    <t>Aseana Holdings, Inc.</t>
  </si>
  <si>
    <t>Santiago City Information Technology Park</t>
  </si>
  <si>
    <t>Four Lane Road, Malvar, Santiago City, Isabela</t>
  </si>
  <si>
    <t xml:space="preserve">City Government of Santiago, Isabela </t>
  </si>
  <si>
    <t>Panglao Bluewater Economic Zone</t>
  </si>
  <si>
    <t xml:space="preserve">Sitio Daurong, Barangay Danao, Panglao, Bohol </t>
  </si>
  <si>
    <t xml:space="preserve">Alenter Resort Hotels Corporation </t>
  </si>
  <si>
    <t>KCIT</t>
  </si>
  <si>
    <t>Batangas Racing Circuit Tourism Estate</t>
  </si>
  <si>
    <t>A.S. Fortuna Street, Bakilid, Mandaue City, Cebu</t>
  </si>
  <si>
    <t xml:space="preserve">Everjust Realty Development Corporation </t>
  </si>
  <si>
    <t>377 Sen. Gil Puyat Avenue, Makati City</t>
  </si>
  <si>
    <t>Goodland Company, Inc.</t>
  </si>
  <si>
    <t xml:space="preserve">Lot 5A, Bradco Avenue, Aseana Business Park, Macapagal Boulevard, Parañaque City </t>
  </si>
  <si>
    <t>POSH Properties Development Corporation</t>
  </si>
  <si>
    <t>LinkSy IT Park</t>
  </si>
  <si>
    <t>Bantayan, Dumaguete City, Negros Oriental</t>
  </si>
  <si>
    <t xml:space="preserve">July Development Corporation </t>
  </si>
  <si>
    <t>Leyte Mikyu  Economic Zone</t>
  </si>
  <si>
    <t>Pawing, Palo, Leyte</t>
  </si>
  <si>
    <t>Leyte Mikyu Resources Inc.</t>
  </si>
  <si>
    <t>DBPI IT Park</t>
  </si>
  <si>
    <t xml:space="preserve">Barangay Calindagan, Dumaguete City, Negros Oriental </t>
  </si>
  <si>
    <t>CIIF Agro-Industrial Park – Cagayan</t>
  </si>
  <si>
    <t>Purok 3, Tablon, Cagayan de Oro City</t>
  </si>
  <si>
    <t>167 EDSA, Mandaluyong City</t>
  </si>
  <si>
    <t xml:space="preserve">Cyberzone Properties, Inc. </t>
  </si>
  <si>
    <t>Brgy. Wack-Wack, Mandaluyong City</t>
  </si>
  <si>
    <t xml:space="preserve">First Asia Realty and Development Corporation </t>
  </si>
  <si>
    <t>ILOT</t>
  </si>
  <si>
    <t>JESB</t>
  </si>
  <si>
    <t>HANS</t>
  </si>
  <si>
    <t>Vicsal Development Corporation</t>
  </si>
  <si>
    <t>M.C. Briones St., cor. U.N. Avenue, Ibabao, Mandaue City</t>
  </si>
  <si>
    <t>Along Don Bonifacio Street, Pulung Maragul, Angeles City, Pampanga</t>
  </si>
  <si>
    <t xml:space="preserve">Strata 2000 Condominium Corporation </t>
  </si>
  <si>
    <t xml:space="preserve">Strata Condominium Corporation </t>
  </si>
  <si>
    <t>F. Ortigas Jr. Road, Ortigas Center, Pasig City</t>
  </si>
  <si>
    <t xml:space="preserve">Barangay Irasan, Municipality of Roxas, Zamboanga del Norte </t>
  </si>
  <si>
    <t>Alphaland Bay City</t>
  </si>
  <si>
    <t>Aseana Business Park, Baclaran, Paranaque City</t>
  </si>
  <si>
    <t>Alphaland Development, Inc.</t>
  </si>
  <si>
    <t xml:space="preserve">SEM-CAL Industrial Park Developers, Inc. </t>
  </si>
  <si>
    <t>Municipalities of Calaca and Balayan, Province of Batangas</t>
  </si>
  <si>
    <t>Calaca-Balayan Industrial Park</t>
  </si>
  <si>
    <t>Aurora Economic Development, Inc.</t>
  </si>
  <si>
    <t>Barangay Sabang, Municipality of Baler, Province of Aurora</t>
  </si>
  <si>
    <t>Sabang Eco-Tourism Zone</t>
  </si>
  <si>
    <t>Hantex Land Corporation</t>
  </si>
  <si>
    <t>Lot 17, Block 12, Ortigas Avenue cor. Roosevelt Street, Barangay Greenhills, San Juan City</t>
  </si>
  <si>
    <t xml:space="preserve">Universal Aquarius, Inc. </t>
  </si>
  <si>
    <t>58 P. Tuazon Boulevard corner 7th and 8th Avenue, Cubao, Quezon City</t>
  </si>
  <si>
    <t>6797 Ayala Avenue, Makati City</t>
  </si>
  <si>
    <t xml:space="preserve">Security Land Corporation </t>
  </si>
  <si>
    <t>E. Rommel Realty &amp; Development Corporation</t>
  </si>
  <si>
    <t>Barangays Macamot and Kalawaan, Binangonan, Rizal</t>
  </si>
  <si>
    <t xml:space="preserve">First Industrial Park of Rizal </t>
  </si>
  <si>
    <t xml:space="preserve">STK-Prime Real Property Development Corporation </t>
  </si>
  <si>
    <t>Barangay Mangilag Sur, Candelaria, Quezon</t>
  </si>
  <si>
    <t>Candelaria Agri Special Economic Zone</t>
  </si>
  <si>
    <t>Litton &amp; Co., Inc.</t>
  </si>
  <si>
    <t>312 Shaw Boulevard, Barangay Pleasant Hills, Mandaluyong City</t>
  </si>
  <si>
    <t>Liberty IT Park</t>
  </si>
  <si>
    <t xml:space="preserve">Pilipinas Development Corporation </t>
  </si>
  <si>
    <t>Barangay Tambubong, San Rafael, Bulacan</t>
  </si>
  <si>
    <t>PDC Information Techno Park</t>
  </si>
  <si>
    <t xml:space="preserve">JB Realty and Development Corporation </t>
  </si>
  <si>
    <t>351 Gil Puyat Avenue, Makati City</t>
  </si>
  <si>
    <t xml:space="preserve">Sun Life of Canada (Philippines), Inc. </t>
  </si>
  <si>
    <t>5th Avenue corner Rizal Drive, Bonifacio Global City, Taguig City</t>
  </si>
  <si>
    <t xml:space="preserve">Alphaland Balesin Island Resort Corporation </t>
  </si>
  <si>
    <t>Balesin Island, Polilio, Quezon</t>
  </si>
  <si>
    <t>Alphaland Balesin Island Resort</t>
  </si>
  <si>
    <t>Barangay Tambler, General Santos City</t>
  </si>
  <si>
    <t>General Santos City</t>
  </si>
  <si>
    <t>Capitol Commons, Meralco Avenue corner Shaw Boulevard, Pasig City</t>
  </si>
  <si>
    <t>Aurora</t>
  </si>
  <si>
    <t>Isabela</t>
  </si>
  <si>
    <t>Uptown Bonifacio</t>
  </si>
  <si>
    <t>McKinley West</t>
  </si>
  <si>
    <t>North Bonifacio District, Bonifacio Global City, Taguig City</t>
  </si>
  <si>
    <t>South Bonifacio District, Bonifacio Global City, Taguig City</t>
  </si>
  <si>
    <t>Lica Management, Inc.</t>
  </si>
  <si>
    <t xml:space="preserve">Shaw Boulevard, Barangay Pleasant Hill, Mandaluyong City </t>
  </si>
  <si>
    <t xml:space="preserve">Juan D. Nepomuceno Sons, Inc. </t>
  </si>
  <si>
    <t>Teresa Ave. cor. Don Juan Ave., Nepo Mart Commercial Complex, Angeles City, Pampanga</t>
  </si>
  <si>
    <t>Arvo Commercial Corporation</t>
  </si>
  <si>
    <t>Molino-Paliparan Road, Dasmariñas, Cavite</t>
  </si>
  <si>
    <t>Barangay San Jose, Pili, Camarines Sur</t>
  </si>
  <si>
    <t>Cam Sur Food Terminal</t>
  </si>
  <si>
    <t xml:space="preserve">R.A. &amp; Sons Trading &amp; Development Corporation </t>
  </si>
  <si>
    <t xml:space="preserve"> Barangay Bagbaguin, Meycauyan, Bulacan</t>
  </si>
  <si>
    <t>Jocelyn Forge Industrial Park</t>
  </si>
  <si>
    <t xml:space="preserve">Cerwinasya Development Corp. </t>
  </si>
  <si>
    <t>Coral Way, Central Business Park 1, Island A, Macapagal Avenue, Pasay City</t>
  </si>
  <si>
    <t>Döhle Haus Manila Corp.</t>
  </si>
  <si>
    <t>Sen. Gil Puyat Avenue, Brgy. San Isidro, Makati City</t>
  </si>
  <si>
    <t xml:space="preserve">Nomerco Holdings, Inc. </t>
  </si>
  <si>
    <t>R.K. Kangleon St., Mantahan, Maasin City, Southern Leyte</t>
  </si>
  <si>
    <t>Maasin City</t>
  </si>
  <si>
    <t>Sto. Domingo Agri Special Economic Zone</t>
  </si>
  <si>
    <t>Purok 4, Barangay Lidong, Sto. Domingo, Albay</t>
  </si>
  <si>
    <t>DIPC Tourism Economic Zone</t>
  </si>
  <si>
    <t>KAIE</t>
  </si>
  <si>
    <t>KPTC</t>
  </si>
  <si>
    <t>SMSI</t>
  </si>
  <si>
    <t>VSEZ</t>
  </si>
  <si>
    <t>LPIP</t>
  </si>
  <si>
    <t>M100</t>
  </si>
  <si>
    <t>Mangenguey, Inc.</t>
  </si>
  <si>
    <t>Mangenguey Island, Barangay Maglalambay, Busuanga, Palawan</t>
  </si>
  <si>
    <t>Mangenguey Island Resort Project</t>
  </si>
  <si>
    <t>Cavite Commercial Town Center, Inc.</t>
  </si>
  <si>
    <t>Aguinaldo Highway, Anabu  II-D, Imus, Cavite</t>
  </si>
  <si>
    <t>NYK-Transnational Land Corporation</t>
  </si>
  <si>
    <t>Knowledge Avenue, Carmel Town, Canlubang, Calamba City, Laguna</t>
  </si>
  <si>
    <t>NYK-TDG I.T. Park</t>
  </si>
  <si>
    <t xml:space="preserve">Philippine Transmarine Carriers, Inc. </t>
  </si>
  <si>
    <t xml:space="preserve">7458 Bagtikan St., San Antonio Village, Makati City </t>
  </si>
  <si>
    <t>Block 1, 5th Avenue, Bonifacio Global City, Taguig City</t>
  </si>
  <si>
    <t>Lot 5, Block 2, 32nd Street corner 9th Avenue, Bonifacio Global City, Taguig City</t>
  </si>
  <si>
    <t xml:space="preserve">Super Prime Holdings, Inc. </t>
  </si>
  <si>
    <t>Barangay Palampas, San Carlos City, Negros Occidental</t>
  </si>
  <si>
    <t>San Carlos Ecozone II</t>
  </si>
  <si>
    <t>San Julio Realty, Inc</t>
  </si>
  <si>
    <t xml:space="preserve">Zamboanga del Norte </t>
  </si>
  <si>
    <t>Okada Resorts                                                 (formerly Eagle I Entertainment City)</t>
  </si>
  <si>
    <t>Barangay Mactan, Lapu-Lapu City, Cebu</t>
  </si>
  <si>
    <t xml:space="preserve">Manta Equities, Inc. </t>
  </si>
  <si>
    <t>Lot 3, Block 2, 32nd Street, Fort Bonifacio Global City, Taguig City</t>
  </si>
  <si>
    <t xml:space="preserve">Pacific Poly Gums Holdings Corporation </t>
  </si>
  <si>
    <t>Cogon West, Carmen, Cebu City</t>
  </si>
  <si>
    <t>Carmen Cebu Gum Industrial Zone</t>
  </si>
  <si>
    <t xml:space="preserve">Alaska Land, Inc. </t>
  </si>
  <si>
    <t>120 E. Rodriguez Jr. Avenue corner Ortigas Avenue, Brgy. Ugong, Pasig City</t>
  </si>
  <si>
    <t>Barangay 38, Bacolod City</t>
  </si>
  <si>
    <t xml:space="preserve">Bacuit Bay Development Corporation </t>
  </si>
  <si>
    <t>Apulit Island, Taytay, Palawan</t>
  </si>
  <si>
    <t>Green Tourism Ecozone - Apulit</t>
  </si>
  <si>
    <t xml:space="preserve">PSPI Agro Industrial Economic Zone, Inc. </t>
  </si>
  <si>
    <t>Sitio Magbangon, Barangay Tinag-an, Albuera, Leyte</t>
  </si>
  <si>
    <t>PSPI Agro Industrial Economic Zone</t>
  </si>
  <si>
    <t>ONGP</t>
  </si>
  <si>
    <t>JSI2</t>
  </si>
  <si>
    <t>Rizal Drive, Green Street and Hotel Drive, Barangay San Lorenzo, Makati City</t>
  </si>
  <si>
    <t xml:space="preserve">Joil UBF Corporation </t>
  </si>
  <si>
    <t>Topaz and Ruby Roads, Ortigas Center, Pasig City</t>
  </si>
  <si>
    <t xml:space="preserve"> Sapphire and Garnet Roads, Ortigas Center, Pasig City </t>
  </si>
  <si>
    <t>Lot 3, Block 9, along 26th and 25th Streets, Bonifacio South, Bonifacio Global City, Taguig City</t>
  </si>
  <si>
    <t>Matina IT Park</t>
  </si>
  <si>
    <t>Mac Arthur Highway, Matina, Davao City</t>
  </si>
  <si>
    <t>Plaza de Luisa Development, Inc.</t>
  </si>
  <si>
    <t>254 Magsaysay Avenue, Baguio City</t>
  </si>
  <si>
    <t>Neutrinus Enterprises, Inc.</t>
  </si>
  <si>
    <t>Philippine Defense Industrial Complex</t>
  </si>
  <si>
    <t>Barangay Lamao, Municipality of Limay, Province of Bataan</t>
  </si>
  <si>
    <t>Government Arsenal - Department of National Defense</t>
  </si>
  <si>
    <t>Pasig Boulevard, Bagong Ilog, Pasig City</t>
  </si>
  <si>
    <t>Frankfort Property Leasing</t>
  </si>
  <si>
    <t xml:space="preserve">Conmar Inc. </t>
  </si>
  <si>
    <t>Buguey Economic Zone</t>
  </si>
  <si>
    <t xml:space="preserve">Barrio Cabaritan, Municipality of Buguey, Province of Cagayan </t>
  </si>
  <si>
    <t>Cagayan</t>
  </si>
  <si>
    <t>BEIC</t>
  </si>
  <si>
    <t>Manila Newtown Special Ecozone</t>
  </si>
  <si>
    <t xml:space="preserve">Barangay Minuyan, San Jose del Monte City, Bulacan </t>
  </si>
  <si>
    <t>Manila Newtown  Development Corporation</t>
  </si>
  <si>
    <t>Floridablanca Pampanga Agro-Industrial Economic Zone</t>
  </si>
  <si>
    <t>Central Luzon Renewable Energy Inc.</t>
  </si>
  <si>
    <t>General Maxilom Avenue, Cebu City</t>
  </si>
  <si>
    <t>ISBU</t>
  </si>
  <si>
    <t>PDIT</t>
  </si>
  <si>
    <t>RIBC</t>
  </si>
  <si>
    <t>ROCD</t>
  </si>
  <si>
    <t>TWOS</t>
  </si>
  <si>
    <t>Cottage Industry and Technology Center</t>
  </si>
  <si>
    <t xml:space="preserve">Philippine Chamber of Handicraft Industries, Inc. </t>
  </si>
  <si>
    <t>36 CITC Compound, SSS Village, Phase 2, Marikina City</t>
  </si>
  <si>
    <t>Nozomi Resorts and Hotel, Inc.</t>
  </si>
  <si>
    <t>Municipality of Cordova, Mactan, Cebu</t>
  </si>
  <si>
    <t>Puerto Rosario de Cordova</t>
  </si>
  <si>
    <t xml:space="preserve">Nusselt Industries Corporation </t>
  </si>
  <si>
    <t xml:space="preserve">Barangay Calansayan, San Jose, Batangas </t>
  </si>
  <si>
    <t>Nusselt Agro-Industrial Ecozone</t>
  </si>
  <si>
    <t>Coral Way corner J.W. Diokno Boulevard, Mall of Asia Complex, CBP-1A, Pasay City</t>
  </si>
  <si>
    <t xml:space="preserve">SM Investments Corporation </t>
  </si>
  <si>
    <t>SAAI</t>
  </si>
  <si>
    <t>QPB2</t>
  </si>
  <si>
    <t>CENC</t>
  </si>
  <si>
    <t>Sitio Pala-Pala, Barangay Sampaloc 1, Dasmariñas City, Cavite</t>
  </si>
  <si>
    <t xml:space="preserve">Consolidated Prime Development Corporation </t>
  </si>
  <si>
    <t xml:space="preserve">Jupiter Street corner N. Garcia Street, Barangay Bel-Air, Makati City </t>
  </si>
  <si>
    <t>183 EDSA near corner Ortigas Ave., Wack-Wack, Mandaluyong City</t>
  </si>
  <si>
    <t>SM Development Corporation</t>
  </si>
  <si>
    <t xml:space="preserve">Cityland Development Corporation </t>
  </si>
  <si>
    <t>Irasan-Roxas Zanorte Special Economic Zone</t>
  </si>
  <si>
    <t>Unistar Land and Property Corporation</t>
  </si>
  <si>
    <t>Sta. Rita Norte, Agoo, La Union</t>
  </si>
  <si>
    <t>Unistar Agro-Industrial Ecozone</t>
  </si>
  <si>
    <t>Just Realty Incorporated</t>
  </si>
  <si>
    <t>Brgy. Buenavista, Gen. Trias, Cavite</t>
  </si>
  <si>
    <t>Golden Gate Business Park-Cavite Export Processing Zone</t>
  </si>
  <si>
    <t>50SZ</t>
  </si>
  <si>
    <t>NYKT</t>
  </si>
  <si>
    <t>OKAD</t>
  </si>
  <si>
    <t>GOIT</t>
  </si>
  <si>
    <t>ZUEB</t>
  </si>
  <si>
    <t>SUIC</t>
  </si>
  <si>
    <t>The Mactan Newtown</t>
  </si>
  <si>
    <t>Roxaco Land Corporation</t>
  </si>
  <si>
    <t>Barangay Mag-asawang Ilat, Tagaytay City</t>
  </si>
  <si>
    <t>Anya Resort and Residences</t>
  </si>
  <si>
    <t>Burgos Extension, Barangay Villamonte, Bacolod City</t>
  </si>
  <si>
    <t>Home-Invest Realty Ventures, Inc.</t>
  </si>
  <si>
    <t>Pampanga Economic Zone</t>
  </si>
  <si>
    <t>C7IT</t>
  </si>
  <si>
    <t>HACC</t>
  </si>
  <si>
    <t>LSSI</t>
  </si>
  <si>
    <t>SM Seaside City Tourism Economic Zone</t>
  </si>
  <si>
    <t>Kingwide Development Corporation</t>
  </si>
  <si>
    <t xml:space="preserve">Cebu South Road Properties Complex, Cebu City </t>
  </si>
  <si>
    <t>Lot 17, Bradco Avenue, Aseana City, Parañaque City</t>
  </si>
  <si>
    <t xml:space="preserve">Salinas Drive, Lahug, Cebu City </t>
  </si>
  <si>
    <t>Aboitiz Land, Inc.</t>
  </si>
  <si>
    <t xml:space="preserve">LISP-II Locators’ Association, Inc. </t>
  </si>
  <si>
    <t xml:space="preserve">LISP-I Locators’ Association, Inc. </t>
  </si>
  <si>
    <t>Belle Grande Manila Bay</t>
  </si>
  <si>
    <t>Atlantic Gulf &amp; Pacific Co. of Manila, Inc.</t>
  </si>
  <si>
    <t xml:space="preserve">Phase II, Port of Batangas, Batangas City </t>
  </si>
  <si>
    <t>AG&amp;P Special Economic Zone II</t>
  </si>
  <si>
    <t>EDSA corner West Avenue and Bulacan Streets, Quezon City</t>
  </si>
  <si>
    <t xml:space="preserve">P. Tuazon corner 10th Avenue, Cubao, Quezon City </t>
  </si>
  <si>
    <t>Green Asia Resources Corp.</t>
  </si>
  <si>
    <t>SLCB</t>
  </si>
  <si>
    <t>LINI</t>
  </si>
  <si>
    <t>Loakan Road, Baguio City, Benguet Province</t>
  </si>
  <si>
    <t>Harrison Road, Baguio City, Benguet Province</t>
  </si>
  <si>
    <t>Quezon Boulevard, Barangay Bucana, Davao City</t>
  </si>
  <si>
    <t>Felcris Hotels and Resorts Corporation</t>
  </si>
  <si>
    <t xml:space="preserve"> Abanao corner Zandueta Streets, Baguio City</t>
  </si>
  <si>
    <t xml:space="preserve">Pacific Land and Building Corporation </t>
  </si>
  <si>
    <t>Cuevasville Realty and Development Corp.</t>
  </si>
  <si>
    <t>Km. 20 General Emilio Aguinaldo Highway, Palico, Imus City, Cavite</t>
  </si>
  <si>
    <t>SMME</t>
  </si>
  <si>
    <t>SSCT</t>
  </si>
  <si>
    <t>ASEO</t>
  </si>
  <si>
    <t>Suntrust Ecotown Tanza</t>
  </si>
  <si>
    <t>GATT</t>
  </si>
  <si>
    <t>GL2B</t>
  </si>
  <si>
    <t xml:space="preserve">Fort Bonifacio Development Corporation </t>
  </si>
  <si>
    <t>11th Avenue corner 30th Street, Bonifacio Global City, Taguig City</t>
  </si>
  <si>
    <t>Block 5, 32nd Street, City Center North, Bonifacio Global City, Taguig City</t>
  </si>
  <si>
    <t xml:space="preserve">One Union Square Holdings, Inc. </t>
  </si>
  <si>
    <t>Pieceland Corporation</t>
  </si>
  <si>
    <t>Provincial Government of Cebu</t>
  </si>
  <si>
    <t xml:space="preserve">Barangays Tina-an and Inuboran, Naga City, Province of Cebu </t>
  </si>
  <si>
    <t>NUVALI North CBD</t>
  </si>
  <si>
    <t>Barangay Sto. Domingo, Sta. Rosa City, Laguna</t>
  </si>
  <si>
    <t>Ceci Realty, Inc.</t>
  </si>
  <si>
    <t>Vesta Property Holdings, Inc.</t>
  </si>
  <si>
    <t>Barangay Canlubang, Calamba City, Laguna</t>
  </si>
  <si>
    <t xml:space="preserve">Barangay Mayamot, Marcos Hi-way, Antipolo City </t>
  </si>
  <si>
    <t>Hanston Commercial and Industrial Corp.</t>
  </si>
  <si>
    <t xml:space="preserve"> Ortigas Center, Pasig City</t>
  </si>
  <si>
    <t xml:space="preserve">KM 17 Ortigas Avenue Extension, Cainta, Rizal </t>
  </si>
  <si>
    <t xml:space="preserve">RRWIC Prime Venture, Inc. </t>
  </si>
  <si>
    <t>Panorama Development Corp.</t>
  </si>
  <si>
    <t xml:space="preserve">Block 9, City Center North, Fort Bonifacio, Taguig City </t>
  </si>
  <si>
    <t>NUVALI South Satellite CBD</t>
  </si>
  <si>
    <t>BRCT</t>
  </si>
  <si>
    <t>CCGI</t>
  </si>
  <si>
    <t>Naga Special Economic Zone</t>
  </si>
  <si>
    <t>Corner Avacena and Locsin Streets, Barangay North San Jose, Iloilo City</t>
  </si>
  <si>
    <t>Riverside Boardwalk, Barangay San Rafael, Iloilo City</t>
  </si>
  <si>
    <t>Villamonte, Bacolod City</t>
  </si>
  <si>
    <t>Old Airport, Iloilo City</t>
  </si>
  <si>
    <t>Tinori-an, Barotac Nuevo, Iloilo</t>
  </si>
  <si>
    <t>General Luna Street, La Paz, Iloilo City</t>
  </si>
  <si>
    <t>Leganes,  Iloilo</t>
  </si>
  <si>
    <t>Pa-agon &amp; Mali-ao, Pavia, Iloilo</t>
  </si>
  <si>
    <t>Sta Maria, Umingan, Pangasinan</t>
  </si>
  <si>
    <t>Barangay Pabanlag, Municipality of Floridablanca, Pampanga</t>
  </si>
  <si>
    <t>Benigno Aquino Ave., Iloilo City</t>
  </si>
  <si>
    <t>Suntrust Ecotown Developers, Inc.</t>
  </si>
  <si>
    <t>SOL1</t>
  </si>
  <si>
    <t>IZSE</t>
  </si>
  <si>
    <t>FIEB</t>
  </si>
  <si>
    <t>I Square Condominium Corporation</t>
  </si>
  <si>
    <t>Nakayama Resources Development Corp.</t>
  </si>
  <si>
    <t xml:space="preserve"> Davao del Sur </t>
  </si>
  <si>
    <t>Vita Realty Corporation</t>
  </si>
  <si>
    <t>Along L.P. Leviste Street (formerly Alfaro Street), Salcedo Village, Makati City</t>
  </si>
  <si>
    <t>Davao del Sur Industrial Economic Zone</t>
  </si>
  <si>
    <t>Anonas LRT Property and Dev’t. Corporation</t>
  </si>
  <si>
    <t xml:space="preserve">968 Aurora Boulevard, Cubao, Quezon City </t>
  </si>
  <si>
    <t xml:space="preserve">26th Street corner McKinley Parkway, Bonifacio Global City, Taguig City </t>
  </si>
  <si>
    <t>SM City Clark IT Park</t>
  </si>
  <si>
    <t xml:space="preserve">Premier Central, Inc. </t>
  </si>
  <si>
    <t xml:space="preserve">M. A. Roxas Highway, Malabanias, Angeles City </t>
  </si>
  <si>
    <t>Damalerio Realtors, Inc.</t>
  </si>
  <si>
    <t>Gensan Economic Zone</t>
  </si>
  <si>
    <t>Along C-5 Road, Ugong Norte, Quezon City</t>
  </si>
  <si>
    <t xml:space="preserve">Along Frontera Verde Drive, Frontera Verde, E. Rodriguez Jr. Avenue, Ugong, Pasig City </t>
  </si>
  <si>
    <t xml:space="preserve">Southernpoint Properties Corp. </t>
  </si>
  <si>
    <t>J.P. Laurel Avenue, Barangay San Antonio, Agdao District, Davao City</t>
  </si>
  <si>
    <t>Nuciti Central Properties &amp; Development Corporation</t>
  </si>
  <si>
    <t>Barangay 13, P. Burgos St., Batangas City, Batangas</t>
  </si>
  <si>
    <t>JMIC</t>
  </si>
  <si>
    <t>EMDL</t>
  </si>
  <si>
    <t>San Antonio, San Pascual, Batangas</t>
  </si>
  <si>
    <t>Naga City Technology Park</t>
  </si>
  <si>
    <t>Barangay Triangulo, Naga City</t>
  </si>
  <si>
    <t xml:space="preserve">Romar &amp; Sons Estate Development Corporation </t>
  </si>
  <si>
    <t>Naga City</t>
  </si>
  <si>
    <t>Barangay Lamac, Municipality of Consolacion, Province of Cebu</t>
  </si>
  <si>
    <t>First Philippine Industrial Park II</t>
  </si>
  <si>
    <t>J. Romualdez Street, Tacloban City, Leyte</t>
  </si>
  <si>
    <t>Tacloban City</t>
  </si>
  <si>
    <t>Barangays Sta. Anastacia and San Rafael, Sto. Tomas, Batangas</t>
  </si>
  <si>
    <t>Light Industry &amp; Science Park IV</t>
  </si>
  <si>
    <t>Barangays Bulihan, Luta Sur, Luta Norte, San Fernando, San Pedro West, and Poblacion, Malvar, Batangas</t>
  </si>
  <si>
    <t xml:space="preserve">Science Park of the Philippines, Inc. </t>
  </si>
  <si>
    <t xml:space="preserve">Barangay Bagacay, Dumaguete City, Negros Oriental </t>
  </si>
  <si>
    <t>YY Star Das Incorporated</t>
  </si>
  <si>
    <t>J.P. Laurel Avenue, Barangay 20-B, Bajada, Davao City</t>
  </si>
  <si>
    <t>FTC Group of Companies Corp.</t>
  </si>
  <si>
    <t>GAIC</t>
  </si>
  <si>
    <t>G1BP</t>
  </si>
  <si>
    <t>ECOT</t>
  </si>
  <si>
    <t>SMMS</t>
  </si>
  <si>
    <t>TASC</t>
  </si>
  <si>
    <t>THMN</t>
  </si>
  <si>
    <t>WFIA</t>
  </si>
  <si>
    <t>BTTC</t>
  </si>
  <si>
    <t>LEYM</t>
  </si>
  <si>
    <t>CABE</t>
  </si>
  <si>
    <t>CADE</t>
  </si>
  <si>
    <t>CLFR</t>
  </si>
  <si>
    <t>CEIT</t>
  </si>
  <si>
    <t>DSEI</t>
  </si>
  <si>
    <t>DSEZ</t>
  </si>
  <si>
    <t>Iloilo Technohub II</t>
  </si>
  <si>
    <t>CBSUA Agri-Techno Science Hub Special Economic Zone</t>
  </si>
  <si>
    <t>Donato Pison   Avenue, Barangay San Rafael, Mandurriao, Iloilo City</t>
  </si>
  <si>
    <t>Adauge Commercial Corporation</t>
  </si>
  <si>
    <t xml:space="preserve">Nono Limbaga Drive, Tanjay City, Negros Oriental </t>
  </si>
  <si>
    <t>SGI Properties, Inc.</t>
  </si>
  <si>
    <t>Central Bicol State University of Agriculture</t>
  </si>
  <si>
    <t>Central Bicol State University of Agriculture Main Campus, San Jose, Pili, Camarines Sur</t>
  </si>
  <si>
    <t>38th Street and 8th Avenue, Veri Town, Fort Bonifacio, Taguig City</t>
  </si>
  <si>
    <t xml:space="preserve">426 Holdings, Inc. </t>
  </si>
  <si>
    <t>San Agustin Drive, Bacolod City</t>
  </si>
  <si>
    <t>NCTP</t>
  </si>
  <si>
    <t>SFIC</t>
  </si>
  <si>
    <t xml:space="preserve">Dr. A. Santos Avenue corner President’s Avenue, Barangay BF, Parañaque City </t>
  </si>
  <si>
    <t xml:space="preserve">Fernando F. Gonzaga, Inc. </t>
  </si>
  <si>
    <t xml:space="preserve">Don Carlos Hilado Avenue corner F. Gonzaga Avenue, Bacolod City </t>
  </si>
  <si>
    <t>Villa Angela Techno Park</t>
  </si>
  <si>
    <t>Quezon Export Industrial Park, Inc.</t>
  </si>
  <si>
    <t>Quezon Export Industrial Park</t>
  </si>
  <si>
    <t>Barangays Ilaya and Ibabang Talim, Lucena City</t>
  </si>
  <si>
    <t>BGMB</t>
  </si>
  <si>
    <t>ENTB</t>
  </si>
  <si>
    <t>Heva Management and Development Corporation</t>
  </si>
  <si>
    <t>Luna Street, Lapaz, Iloilo City</t>
  </si>
  <si>
    <t>Roxas Avenue, Andagao, Kalibo, Aklan</t>
  </si>
  <si>
    <t xml:space="preserve">Bohol Business Ventures &amp; Consultancy Inc. </t>
  </si>
  <si>
    <t xml:space="preserve"> 272 J.A. Clarin Street, Tagbilaran City </t>
  </si>
  <si>
    <t>Penwood Project Land Corporation</t>
  </si>
  <si>
    <t xml:space="preserve"> OSAC</t>
  </si>
  <si>
    <t>ALLI</t>
  </si>
  <si>
    <t>Norkis Cyberpark</t>
  </si>
  <si>
    <t>Rizal Commercial Banking Corporation</t>
  </si>
  <si>
    <t>CYBA</t>
  </si>
  <si>
    <t xml:space="preserve">Richville Corporate Tower Condominium Corporation </t>
  </si>
  <si>
    <t>1107 Alabang Zapote Road, Madrigal Business Park, Ayala Alabang, Muntinlupa City</t>
  </si>
  <si>
    <t>Norkis Cyberpark, Inc.</t>
  </si>
  <si>
    <t>A.S Fortuna Street corner V. Albano Street, Barangay Bakilid, Mandaue City</t>
  </si>
  <si>
    <t xml:space="preserve">Heva Management and Development Corporation </t>
  </si>
  <si>
    <t>Iloilo Information Technology Park</t>
  </si>
  <si>
    <t>West Diversion Road, Iloilo City</t>
  </si>
  <si>
    <t>SM City Bicutan IT Park</t>
  </si>
  <si>
    <t>PHCC</t>
  </si>
  <si>
    <t xml:space="preserve">EDSA corner Cornell Street, Barangay Wack-Wack, Mandaluyong City </t>
  </si>
  <si>
    <t xml:space="preserve">Masterpiece Asia Properties, Inc. </t>
  </si>
  <si>
    <t xml:space="preserve">Donato Pison Avenue, Barangay San Rafael, Mandurriao, Iloilo City </t>
  </si>
  <si>
    <t xml:space="preserve">Adauge Commercial Corporation </t>
  </si>
  <si>
    <t xml:space="preserve">Iloilo City </t>
  </si>
  <si>
    <t>Bellville Development, Inc.</t>
  </si>
  <si>
    <t>Madrigal Avenue corner Alabang Zapote Road, Alabang, Muntinlupa City</t>
  </si>
  <si>
    <t>Lacson Street, Barangay Mandalangan, Bacolod City</t>
  </si>
  <si>
    <t xml:space="preserve">Lopue’s Mandalangan Corporation </t>
  </si>
  <si>
    <t>Nozomi Economic Zone</t>
  </si>
  <si>
    <t>Nozomi (Fortune) Services, Inc.</t>
  </si>
  <si>
    <t>Barangay Tugbungan, Consolacion, Cebu</t>
  </si>
  <si>
    <t>Lapanday Properties Philippines, Inc.</t>
  </si>
  <si>
    <t>Barangay Pindasan, Mabini, Compostela Valley, Mindanao</t>
  </si>
  <si>
    <t>The Kopiat Island Resort Project</t>
  </si>
  <si>
    <t>Compostela Valley</t>
  </si>
  <si>
    <t>ATBU</t>
  </si>
  <si>
    <t>SFIB</t>
  </si>
  <si>
    <t>SCLI</t>
  </si>
  <si>
    <t>Cavite Biofuels Ecozone</t>
  </si>
  <si>
    <t>SMTT IT Park</t>
  </si>
  <si>
    <t>Manila East Road, Barangay Dolores, Taytay, Rizal</t>
  </si>
  <si>
    <t>Portuguese Realty, Inc.</t>
  </si>
  <si>
    <t>34th Street, Bonifacio Global City, Taguig City</t>
  </si>
  <si>
    <t>Taguig city</t>
  </si>
  <si>
    <t xml:space="preserve">Aeonprime Land Development Corp. </t>
  </si>
  <si>
    <t>Filinvest Corporate City, Alabang-Zapote Road corner North Bridgeway, Alabang, Muntinlupa City</t>
  </si>
  <si>
    <t>Muntilupa City</t>
  </si>
  <si>
    <t>Spectrum Midway, Filinvest Corporate City, Alabang, Muntinlupa City</t>
  </si>
  <si>
    <t xml:space="preserve">Accendo Commercial Corporation </t>
  </si>
  <si>
    <t>McKinley Road corner Epifanio Delos Santos Avenue (EDSA), Makati City</t>
  </si>
  <si>
    <t>Maligaya Road, Fairview, Quezon City</t>
  </si>
  <si>
    <t xml:space="preserve">Fairview Prime Commercial Corporation </t>
  </si>
  <si>
    <t>Barangay Wack-Wack, Mandaluyong City</t>
  </si>
  <si>
    <t xml:space="preserve">First Asia Realty Development Corporation </t>
  </si>
  <si>
    <t xml:space="preserve">Tagbilaran City </t>
  </si>
  <si>
    <t>NUVALI North CBD Phase 2A</t>
  </si>
  <si>
    <t>ALDP E-PARK</t>
  </si>
  <si>
    <t>Sta. Rosa</t>
  </si>
  <si>
    <t>Commonwealth Avenue, Barangay Holy Spirit, Quezon City</t>
  </si>
  <si>
    <t xml:space="preserve">Corsan Realty Corporation </t>
  </si>
  <si>
    <t>ALDP Land &amp; Construction Corporation</t>
  </si>
  <si>
    <t>Roxas Ave. (formerly Diversion Road), Naga City</t>
  </si>
  <si>
    <t>Meridian 123 Corporation</t>
  </si>
  <si>
    <t>Barangay Cantao-an, Naga, Cebu</t>
  </si>
  <si>
    <t>Naga Valley Industrial Park</t>
  </si>
  <si>
    <t>CYBB</t>
  </si>
  <si>
    <t xml:space="preserve"> FGOA</t>
  </si>
  <si>
    <t>SUTY</t>
  </si>
  <si>
    <t>Quimpo Boulevard, Matina, Davao City</t>
  </si>
  <si>
    <t>Tipo Valley Economic Zone</t>
  </si>
  <si>
    <t>The New Lanang Project</t>
  </si>
  <si>
    <t>PGRM</t>
  </si>
  <si>
    <t>CSZL</t>
  </si>
  <si>
    <t xml:space="preserve"> RVZI</t>
  </si>
  <si>
    <t>2310 Pasong Tamo Extension, Makati City</t>
  </si>
  <si>
    <t>Estrella Street corner J.P. Rizal Avenue, Guadalupe Viejo, Makati City</t>
  </si>
  <si>
    <t>Shaw Boulevard cor. Nueve de Pebrero Street, Barangay Addition Hills, Mandaluyong City</t>
  </si>
  <si>
    <t xml:space="preserve">Fabella Realty Corporation </t>
  </si>
  <si>
    <t>Tipo Valley Realty, Inc.</t>
  </si>
  <si>
    <t>Barangays Mabiga, Sacrifice Valley and Tipo Valley, Hermosa, Bataan</t>
  </si>
  <si>
    <t>Savi Development Corporation</t>
  </si>
  <si>
    <t>Jose Abad Santos Avenue, Barangay Dolores, San Fernando City, Pampanga</t>
  </si>
  <si>
    <t>Maryknoll Road, Sasa, Davao City</t>
  </si>
  <si>
    <t xml:space="preserve">Lanang Realty Development Corporation </t>
  </si>
  <si>
    <t>Tricom Industrial Park</t>
  </si>
  <si>
    <t>Barangay Maguyam, Silang, Cavite</t>
  </si>
  <si>
    <t xml:space="preserve">Tricom Development Corporation </t>
  </si>
  <si>
    <t>VJPO</t>
  </si>
  <si>
    <t>National Road, Barangay Tunasan, Muntinlupa City</t>
  </si>
  <si>
    <t xml:space="preserve">ANFLO Industrial Estate Corporation </t>
  </si>
  <si>
    <t>Barangay San Vicente, Panabo City, Davao del Norte</t>
  </si>
  <si>
    <t xml:space="preserve">Tarlac Aviation, Logistics and Industrial Park </t>
  </si>
  <si>
    <t>Barangays San Agustin (formerly Murcia) and Santa Rosa, Municipality of Concepcion, Tarlac</t>
  </si>
  <si>
    <t xml:space="preserve">Omnipark Global Resources, Inc. </t>
  </si>
  <si>
    <t>IZUN</t>
  </si>
  <si>
    <t>SYPU</t>
  </si>
  <si>
    <t>NUPK</t>
  </si>
  <si>
    <t>Ayala Avenue corner Salcedo and Amorsolo Streets, Barangay San Lorenzo, Makati City</t>
  </si>
  <si>
    <t>Circuit Makati (formerly known as Sta. Ana Racetrack), Barangay Carmona, Makati City</t>
  </si>
  <si>
    <t>Barangay Concepcion Grande, Naga City, Camarines Sur</t>
  </si>
  <si>
    <t xml:space="preserve">Adolfo L. Olivan Marketing Corporation </t>
  </si>
  <si>
    <t>NDC Industrial Estate</t>
  </si>
  <si>
    <t xml:space="preserve"> National Development Company</t>
  </si>
  <si>
    <t>Dasmariñas</t>
  </si>
  <si>
    <t>Iloilo</t>
  </si>
  <si>
    <t>Gen. Santos City</t>
  </si>
  <si>
    <t xml:space="preserve">Gen. Santos City </t>
  </si>
  <si>
    <t>Klinan 6, Polomolok, South Cotabato</t>
  </si>
  <si>
    <t xml:space="preserve">JFM Development Corporation </t>
  </si>
  <si>
    <t>Cagayan De Oro Gateway Corporation</t>
  </si>
  <si>
    <t xml:space="preserve">C. M. Recto Avenue and Corrales Street, Cagayan de Oro City </t>
  </si>
  <si>
    <t>Lots 3 &amp; 5 University Parkway, North Bonifacio Global City, Taguig City</t>
  </si>
  <si>
    <t xml:space="preserve">EMS Property Holdings, Inc. </t>
  </si>
  <si>
    <t>Barangay Poblacion III, Tanauan City, Batangas</t>
  </si>
  <si>
    <t xml:space="preserve">Batangas I.T. Park </t>
  </si>
  <si>
    <t xml:space="preserve">Vista Residences, Inc. </t>
  </si>
  <si>
    <t>VUOO</t>
  </si>
  <si>
    <t>SKWI</t>
  </si>
  <si>
    <t>SFFS</t>
  </si>
  <si>
    <t>Matina Town Square, Matina, Davao City</t>
  </si>
  <si>
    <t>Astorga Business &amp; Industrial Park</t>
  </si>
  <si>
    <t>Pasong Tamo Extension, San Lorenzo Village, Makati City</t>
  </si>
  <si>
    <t xml:space="preserve">Primary Properties Corporation </t>
  </si>
  <si>
    <t>Barangay Alang-Alang, Mandaue City</t>
  </si>
  <si>
    <t xml:space="preserve">Astorga Business &amp; Industrial Park Corporation </t>
  </si>
  <si>
    <t>Sitio Cebulan, Barangay Astorga, Santa Cruz, Davao del Sur</t>
  </si>
  <si>
    <t>FWMI</t>
  </si>
  <si>
    <t>MXVN</t>
  </si>
  <si>
    <t>HGS Cyberpark                                                              (formerly HTMT Cyber Park)</t>
  </si>
  <si>
    <t>TECO Industrial Park</t>
  </si>
  <si>
    <t>Operating and Proclaimed</t>
  </si>
  <si>
    <t>TOTAL APPROVED</t>
  </si>
  <si>
    <t>Fast Logistics Distribution Center</t>
  </si>
  <si>
    <t xml:space="preserve">Alabang Commercial Corporation </t>
  </si>
  <si>
    <t>Madrigal Avenue, Alabang Town Center, Barangay Ayala Alabang, Muntinlupa City</t>
  </si>
  <si>
    <t xml:space="preserve">Fast Services Corporation </t>
  </si>
  <si>
    <t xml:space="preserve">Barangay Natumolan, Tagoloan, Misamis Oriental </t>
  </si>
  <si>
    <t>Aurora Boulevard, Quezon City</t>
  </si>
  <si>
    <t xml:space="preserve">Automobile Association of the Philippines, Inc. </t>
  </si>
  <si>
    <t>8 Gifts, Inc.</t>
  </si>
  <si>
    <t>Barangay Inosloban, Lipa City, Batangas</t>
  </si>
  <si>
    <t>Lipa City</t>
  </si>
  <si>
    <t>8G Special Economic Zone</t>
  </si>
  <si>
    <t>Bacolod-Silay Economic Zone and Technopark</t>
  </si>
  <si>
    <t>Golden Dragon Agri-Aqua Corporation</t>
  </si>
  <si>
    <t>Barangay Bagtic, Silay City, Negros Occidental</t>
  </si>
  <si>
    <t>SM City North EDSA Complex</t>
  </si>
  <si>
    <t>EDSA corner North Avenue, Quezon City</t>
  </si>
  <si>
    <t>Lakeside Evozone – IT Park</t>
  </si>
  <si>
    <t>Brgy. Sto Domingo, Sta. Rosa City, Laguna</t>
  </si>
  <si>
    <t xml:space="preserve">First Industrial Township, Inc. </t>
  </si>
  <si>
    <t>Anstay Realty &amp; Development Corp.</t>
  </si>
  <si>
    <t>Mariveles Economic Zone</t>
  </si>
  <si>
    <t>E-Fare Investment Holdings, Inc.</t>
  </si>
  <si>
    <t>Sitio Lusong and Talain, Barrio Biaan, Mariveles, Bataan</t>
  </si>
  <si>
    <t>Grand Planters International, Inc.</t>
  </si>
  <si>
    <t>Global Economic Zone</t>
  </si>
  <si>
    <t>Barangay Lamao, Limay, Bataan</t>
  </si>
  <si>
    <t>Malita Industrial Zone</t>
  </si>
  <si>
    <t>Kyron Landholdings, Inc</t>
  </si>
  <si>
    <t>Malita, Davao del Sur</t>
  </si>
  <si>
    <t>Ilijan Economic Zone</t>
  </si>
  <si>
    <t>Barangays Ilijan and Dela Paz, Batangas City</t>
  </si>
  <si>
    <t xml:space="preserve">Ilijan Primeline Holdings, Inc. </t>
  </si>
  <si>
    <t>Batangas City</t>
  </si>
  <si>
    <t>Equity Industrial Estate</t>
  </si>
  <si>
    <t>Barangay Langkaan, Dasmariñas City, Cavite</t>
  </si>
  <si>
    <t xml:space="preserve">Equity Homes, Inc. </t>
  </si>
  <si>
    <t>Ortigas Technopoint Realty, Inc.</t>
  </si>
  <si>
    <t xml:space="preserve"> No. 1, Doña Julia Vargas Street corner Meralco Avenue, Barangay Ugong, Pasig City</t>
  </si>
  <si>
    <t xml:space="preserve"> General Tiburcio De Leon, Valenzuela City</t>
  </si>
  <si>
    <t>YIC Group of Companies, Inc.</t>
  </si>
  <si>
    <t>Valenzuela City</t>
  </si>
  <si>
    <t xml:space="preserve">Casting Co., Inc. </t>
  </si>
  <si>
    <t xml:space="preserve">Ayala Avenue, Makati City </t>
  </si>
  <si>
    <t>GNVC</t>
  </si>
  <si>
    <t>JVLJ</t>
  </si>
  <si>
    <t xml:space="preserve"> SNYG</t>
  </si>
  <si>
    <t>86 E. Rodriguez Jr. Avenue, Barangay Ugong Norte, Quezon City</t>
  </si>
  <si>
    <t>Alviera Industrial Park</t>
  </si>
  <si>
    <t>Nuevocentro, Inc.</t>
  </si>
  <si>
    <t>Barangay Dolores and Banaba, Porac, Pampanga</t>
  </si>
  <si>
    <t>Venvi IT Hub</t>
  </si>
  <si>
    <t xml:space="preserve"> Valdez Center, San Nicolas, Ilocos Norte</t>
  </si>
  <si>
    <t>VVH Realty Corporation</t>
  </si>
  <si>
    <t>Alabang-Zapote Road corner C.V. Starr Avenue, Philamlife Village, Pamplona 2, Las Piñas City</t>
  </si>
  <si>
    <t>.3,60</t>
  </si>
  <si>
    <t>Macayug Agro-Industrial Economic Zone</t>
  </si>
  <si>
    <t>Davao Park District</t>
  </si>
  <si>
    <t>ANWH</t>
  </si>
  <si>
    <t>SAVD</t>
  </si>
  <si>
    <t>TMTT</t>
  </si>
  <si>
    <t>STYE</t>
  </si>
  <si>
    <t>BZYA</t>
  </si>
  <si>
    <t>SUFT</t>
  </si>
  <si>
    <t xml:space="preserve">Barangay Halang, Soro-Soro, San Francisco, Biñan, Laguna </t>
  </si>
  <si>
    <t xml:space="preserve">Southwoods Mall, Inc. </t>
  </si>
  <si>
    <t>Barangays Calumpang and Tambler, General Santos City, South Cotabato</t>
  </si>
  <si>
    <t>Millennium Industrial Economic Zone</t>
  </si>
  <si>
    <t xml:space="preserve">Millennium Land Development Corporation </t>
  </si>
  <si>
    <t>Macayug Commercial Industries Inc.</t>
  </si>
  <si>
    <t>Barangay Macayug, San Jacinto, Pangasinan</t>
  </si>
  <si>
    <t xml:space="preserve">Prince Alumer Development Corporation </t>
  </si>
  <si>
    <t>Macapagal Avenue cor. Pearl Drive, Central Business Park 1, Barangay 76, San Rafael, Pasay City</t>
  </si>
  <si>
    <t xml:space="preserve">Alphaland Makati Tower, Inc. </t>
  </si>
  <si>
    <t>Ayala Avenue, Barangay Bel-Air, Makati City</t>
  </si>
  <si>
    <t>J. Vargas cor. Bank Drive, Ortigas Center, Mandaluyong City</t>
  </si>
  <si>
    <t xml:space="preserve">St. Francis Square Holdings, Inc. </t>
  </si>
  <si>
    <t xml:space="preserve">Teresa Avenue, Nepo Commercial Complex, Barangays Sto. Rosario and Cutcut, Angeles City, Pampanga </t>
  </si>
  <si>
    <t>MMLQ</t>
  </si>
  <si>
    <t>FXUD</t>
  </si>
  <si>
    <t>RVOC</t>
  </si>
  <si>
    <t>HDNH</t>
  </si>
  <si>
    <t>First Industrial Township - SEZ</t>
  </si>
  <si>
    <t>Brooke’s Point Agro-Industrial Economic Zone</t>
  </si>
  <si>
    <t xml:space="preserve">FLG Management and Development Corporation </t>
  </si>
  <si>
    <t xml:space="preserve">Innove Communications, Inc. </t>
  </si>
  <si>
    <t>2275 Chino Roces Avenue Extension, Makati City</t>
  </si>
  <si>
    <t>Zone 6, Panipuan, San Fernando City, Pampanga</t>
  </si>
  <si>
    <t xml:space="preserve">Scrubbed.Net Global Services, Inc. </t>
  </si>
  <si>
    <t>New Washington Yacht Club Resorts</t>
  </si>
  <si>
    <t>ADS Group Leisure &amp; Development, Inc.</t>
  </si>
  <si>
    <t>New Washington, Aklan</t>
  </si>
  <si>
    <t>Bridgetowne (formerly Robinsons Business Park)</t>
  </si>
  <si>
    <t xml:space="preserve">Twenty-four Seven McKinley </t>
  </si>
  <si>
    <t xml:space="preserve">Tower 6789 </t>
  </si>
  <si>
    <t xml:space="preserve">CityNet1  </t>
  </si>
  <si>
    <t>Scrubbed.Net Tech Center</t>
  </si>
  <si>
    <t xml:space="preserve">Felcris Centrale </t>
  </si>
  <si>
    <t>BENA Agro-Industrial Park</t>
  </si>
  <si>
    <t xml:space="preserve">Hyopan Land Philippines, Inc. </t>
  </si>
  <si>
    <t>7th Avenue corner 30th Street, Bonifacio Global City, Taguig City</t>
  </si>
  <si>
    <t>Brittany Corporation</t>
  </si>
  <si>
    <t>Barangay Amanza Dos (formerly Barangay Tindig na Mangga), Las Piñas City</t>
  </si>
  <si>
    <t xml:space="preserve">1029 EDSA, Veterans Village, Project 7, Quezon City </t>
  </si>
  <si>
    <t xml:space="preserve">Panorama Development Corporation </t>
  </si>
  <si>
    <t xml:space="preserve">Israel Builders and Development Corporation </t>
  </si>
  <si>
    <t xml:space="preserve">San Andres, Alaminos, Laguna </t>
  </si>
  <si>
    <t>Trinity Agro-Industrial Economic Zone</t>
  </si>
  <si>
    <t>Trinity Management Ventures, Inc.</t>
  </si>
  <si>
    <t xml:space="preserve">Abugon, Sibonga, Cebu </t>
  </si>
  <si>
    <t>Alpha-One Realty Development Corporation</t>
  </si>
  <si>
    <t>Barangay San Rafael, Mandurriao, Iloilo City</t>
  </si>
  <si>
    <t xml:space="preserve">The Taipan Place Condominium Association Inc. </t>
  </si>
  <si>
    <t xml:space="preserve">Emerald Avenue (now F. Ortigas Jr. Road), Ortigas Center, Pasig City </t>
  </si>
  <si>
    <t xml:space="preserve">6783 Ayala Avenue, Salcedo Village, Barangay Bel-Air, Makati City </t>
  </si>
  <si>
    <t>MAIP</t>
  </si>
  <si>
    <t>CQWZ</t>
  </si>
  <si>
    <t xml:space="preserve">26th Street corner 11th Avenue, Bonifacio Global City, Taguig City </t>
  </si>
  <si>
    <t>BGSouth Properties, Inc.</t>
  </si>
  <si>
    <t>Park Triangle Corporate Plaza North Tower</t>
  </si>
  <si>
    <t>32nd Street corner 11th Avenue, Bonifacio Global City, Taguig City</t>
  </si>
  <si>
    <t xml:space="preserve">Corner of United Street and Sheridan Street, Barangay Highway Hills, Mandaluyong City </t>
  </si>
  <si>
    <t xml:space="preserve">Retailscapes, Inc. </t>
  </si>
  <si>
    <t>276 Santolan Road, Barangay Little Baguio, San Juan City</t>
  </si>
  <si>
    <t xml:space="preserve">First Philippine Industrial Park, Inc. </t>
  </si>
  <si>
    <t xml:space="preserve">Majestic Landscape Corporation </t>
  </si>
  <si>
    <t xml:space="preserve">Burgundy Asset Development Corporation </t>
  </si>
  <si>
    <t xml:space="preserve">Pacific Avenue, Asiaworld City, Parañaque City </t>
  </si>
  <si>
    <t xml:space="preserve">Worldwide Investment Land Management and Resources, Inc. </t>
  </si>
  <si>
    <t>Wilmari San Luis Gingoog Mis-Or Agro-Industrial Ecozone</t>
  </si>
  <si>
    <t xml:space="preserve">Barrio San Luis (formerly Minlagas), Gingoog City, Misamis Oriental </t>
  </si>
  <si>
    <t>Wilmari Roxas Zanorte Agro-Industrial Ecozone</t>
  </si>
  <si>
    <t xml:space="preserve">Barrio Nabilid, Roxas, Zamboanga Del Norte </t>
  </si>
  <si>
    <t xml:space="preserve">Zamboanga Del Norte </t>
  </si>
  <si>
    <t>GROSS FLOOR AREA</t>
  </si>
  <si>
    <t>GROSS FLOOR  AREA</t>
  </si>
  <si>
    <t>(In SQ. M.</t>
  </si>
  <si>
    <t xml:space="preserve">[24]7 Plaza  </t>
  </si>
  <si>
    <t>500 Shaw Zentrum</t>
  </si>
  <si>
    <t>6750 Ayala Avenue Building</t>
  </si>
  <si>
    <t xml:space="preserve">6780 Ayala </t>
  </si>
  <si>
    <t xml:space="preserve">6788 Ayala Avenue Building  </t>
  </si>
  <si>
    <t xml:space="preserve">A. D. Gothong Information Technology Center </t>
  </si>
  <si>
    <t xml:space="preserve">Abreeza Corporate Center   </t>
  </si>
  <si>
    <t>Allegro Center</t>
  </si>
  <si>
    <t xml:space="preserve">Alphaland Southgate Towers </t>
  </si>
  <si>
    <t xml:space="preserve">Amigo Mall   </t>
  </si>
  <si>
    <t xml:space="preserve">Anson’s Center </t>
  </si>
  <si>
    <t xml:space="preserve">Arcenas Estate IT Building </t>
  </si>
  <si>
    <t xml:space="preserve">Aseana One   </t>
  </si>
  <si>
    <t xml:space="preserve">Aseana Two  </t>
  </si>
  <si>
    <t xml:space="preserve">Asian Star Building  </t>
  </si>
  <si>
    <t xml:space="preserve">BA Lepanto Building  </t>
  </si>
  <si>
    <t xml:space="preserve">Benedicto I.T. Center  </t>
  </si>
  <si>
    <t xml:space="preserve">Blue Wave Marikina IT Center </t>
  </si>
  <si>
    <t xml:space="preserve">BPI Buendia Center  </t>
  </si>
  <si>
    <t xml:space="preserve">BTTC Center </t>
  </si>
  <si>
    <t xml:space="preserve">Burgundy Corporate Tower </t>
  </si>
  <si>
    <t xml:space="preserve">Cebu I.T. Tower </t>
  </si>
  <si>
    <t xml:space="preserve">Convergys IT Building  </t>
  </si>
  <si>
    <t xml:space="preserve">Creativo IT Center  </t>
  </si>
  <si>
    <t>Crown 7 I.T. Center</t>
  </si>
  <si>
    <t xml:space="preserve">Cyber Park Building One </t>
  </si>
  <si>
    <t>Cyberscape Alpha</t>
  </si>
  <si>
    <t xml:space="preserve">Cyberscape Beta  </t>
  </si>
  <si>
    <t xml:space="preserve">DBP IT Plaza </t>
  </si>
  <si>
    <t xml:space="preserve">DG3 I. T. Center </t>
  </si>
  <si>
    <t xml:space="preserve">Diliman IT Building  </t>
  </si>
  <si>
    <t xml:space="preserve">DPC Place Building  </t>
  </si>
  <si>
    <t>East Cyber Gate</t>
  </si>
  <si>
    <t>ECO Plaza</t>
  </si>
  <si>
    <t xml:space="preserve">Ecotower </t>
  </si>
  <si>
    <t>EDSA Central IT Center</t>
  </si>
  <si>
    <t>EDSA Central IT Center 2</t>
  </si>
  <si>
    <t>eNTEC Building</t>
  </si>
  <si>
    <t>ePLDT Ventus Jupiter Building</t>
  </si>
  <si>
    <t>ePLDT Ventus Libertad Building</t>
  </si>
  <si>
    <t xml:space="preserve">EROS Building  </t>
  </si>
  <si>
    <t xml:space="preserve">Eugenio Lopez Jr. Communication Center  </t>
  </si>
  <si>
    <t>Exportbank Plaza Building</t>
  </si>
  <si>
    <t xml:space="preserve">Fairview Terraces Corporate Center </t>
  </si>
  <si>
    <t>Fiesta World Mall IT Center</t>
  </si>
  <si>
    <t xml:space="preserve">Filandia IT Center   </t>
  </si>
  <si>
    <t xml:space="preserve">Filinvest EDSA Building  </t>
  </si>
  <si>
    <t xml:space="preserve">FLB Corporate Center </t>
  </si>
  <si>
    <t xml:space="preserve">G. T. Tower International  </t>
  </si>
  <si>
    <t xml:space="preserve">GAGFA IT Center   </t>
  </si>
  <si>
    <t xml:space="preserve">Gateway Office Tower  </t>
  </si>
  <si>
    <t>Gateway Tower</t>
  </si>
  <si>
    <t xml:space="preserve">Gernarine Information Technology Center </t>
  </si>
  <si>
    <t xml:space="preserve">Global Trade Center </t>
  </si>
  <si>
    <t xml:space="preserve">Glorietta 1 BPO  </t>
  </si>
  <si>
    <t xml:space="preserve">Glorietta 2 BPO </t>
  </si>
  <si>
    <t xml:space="preserve">Glorietta 5  </t>
  </si>
  <si>
    <t>Hanston Square</t>
  </si>
  <si>
    <t xml:space="preserve">Harvester Corporate Center   </t>
  </si>
  <si>
    <t xml:space="preserve">HDMF-WTCI IT Tower  </t>
  </si>
  <si>
    <t xml:space="preserve">HPI Corporate Center </t>
  </si>
  <si>
    <t xml:space="preserve">Iloilo Commercial Development Corp. Building </t>
  </si>
  <si>
    <t xml:space="preserve">Insular Life Corporate Center  </t>
  </si>
  <si>
    <t>I-Square Building</t>
  </si>
  <si>
    <t xml:space="preserve">Jazz IT Center </t>
  </si>
  <si>
    <t xml:space="preserve">JESA Building    </t>
  </si>
  <si>
    <t xml:space="preserve">JGC Philippines Building </t>
  </si>
  <si>
    <t xml:space="preserve">JMALL IT Center  </t>
  </si>
  <si>
    <t xml:space="preserve">JY Square IT Center </t>
  </si>
  <si>
    <t xml:space="preserve">JY Square IT Center II </t>
  </si>
  <si>
    <t xml:space="preserve">JY Square IT Center III </t>
  </si>
  <si>
    <t xml:space="preserve">Keppel Center    </t>
  </si>
  <si>
    <t xml:space="preserve">King’s Court IT Center  </t>
  </si>
  <si>
    <t xml:space="preserve">K-Pointe Technology Center  </t>
  </si>
  <si>
    <t xml:space="preserve">KRC I.T. Zone </t>
  </si>
  <si>
    <t xml:space="preserve">Lopue's East I. T. Center   </t>
  </si>
  <si>
    <t xml:space="preserve">Luisa Avenue Square IT Center  </t>
  </si>
  <si>
    <t xml:space="preserve">Luxur Plaza ITformation Centre   </t>
  </si>
  <si>
    <t xml:space="preserve">Mall of Asia Arena Annex Bldg. – IT Center </t>
  </si>
  <si>
    <t xml:space="preserve">Zuellig Building  </t>
  </si>
  <si>
    <t xml:space="preserve">Wynsum Corporate Plaza IT Building </t>
  </si>
  <si>
    <t xml:space="preserve">Worldwide Corporate Center  </t>
  </si>
  <si>
    <t xml:space="preserve">Waltermart-North EDSA </t>
  </si>
  <si>
    <t xml:space="preserve">W Fifth Avenue    </t>
  </si>
  <si>
    <t xml:space="preserve">Vitro Internet Data Center Building  </t>
  </si>
  <si>
    <t xml:space="preserve">V-Corporate Centre  </t>
  </si>
  <si>
    <t xml:space="preserve">UnionBank Plaza </t>
  </si>
  <si>
    <t xml:space="preserve">Two Sanparq </t>
  </si>
  <si>
    <t xml:space="preserve">Transcom Center Bacolod   </t>
  </si>
  <si>
    <t>The Paragon Corporate Centre</t>
  </si>
  <si>
    <t xml:space="preserve">The Paseo Center IT Building </t>
  </si>
  <si>
    <t xml:space="preserve">Trafalgar Plaza  </t>
  </si>
  <si>
    <t xml:space="preserve">Transcom Center  </t>
  </si>
  <si>
    <t xml:space="preserve">The Enterprise Center  </t>
  </si>
  <si>
    <t xml:space="preserve">The Discovery Center  </t>
  </si>
  <si>
    <t xml:space="preserve">Summit One Office Tower </t>
  </si>
  <si>
    <t xml:space="preserve">Sun Plaza      </t>
  </si>
  <si>
    <t xml:space="preserve">Sunnymede IT Center  </t>
  </si>
  <si>
    <t xml:space="preserve">Synergis IT Center </t>
  </si>
  <si>
    <t xml:space="preserve">The Annex-SM City Davao IT Center   </t>
  </si>
  <si>
    <t>St. Francis IT Centre</t>
  </si>
  <si>
    <t>Solaris One (formerly Dela Rosa E-Services Building)</t>
  </si>
  <si>
    <t xml:space="preserve">Spark Place  </t>
  </si>
  <si>
    <t xml:space="preserve">SMMS IT Center  </t>
  </si>
  <si>
    <t>SMCI IT Center</t>
  </si>
  <si>
    <t>SM Makati Cyber Zone 2 Building</t>
  </si>
  <si>
    <t xml:space="preserve">SM Makati Cyberzone Building   </t>
  </si>
  <si>
    <t xml:space="preserve">SM Megamall I.T. Center  </t>
  </si>
  <si>
    <t xml:space="preserve">SM Mezza Strip IT Center  </t>
  </si>
  <si>
    <t>SM Lanang Premier IT Center</t>
  </si>
  <si>
    <t xml:space="preserve">SM Cyber West Avenue   </t>
  </si>
  <si>
    <t xml:space="preserve">SM Baguio Cyberzone Building  </t>
  </si>
  <si>
    <t xml:space="preserve">SM BF – Parañaque IT Center  </t>
  </si>
  <si>
    <t xml:space="preserve">SM City Fairview – Annex II   </t>
  </si>
  <si>
    <t xml:space="preserve">SM City Lipa    </t>
  </si>
  <si>
    <t xml:space="preserve">SM City Pampanga </t>
  </si>
  <si>
    <t>SLC Building</t>
  </si>
  <si>
    <t>SGI Technology Center</t>
  </si>
  <si>
    <t xml:space="preserve">Silver City  </t>
  </si>
  <si>
    <t xml:space="preserve">Silver City 2 &amp; 3  </t>
  </si>
  <si>
    <t xml:space="preserve">SDC IT Building  </t>
  </si>
  <si>
    <t xml:space="preserve">Robinsons-Equitable Tower  </t>
  </si>
  <si>
    <t xml:space="preserve">Sanctuary IT Building  </t>
  </si>
  <si>
    <t xml:space="preserve">Robinsons Place Sta. Rosa  </t>
  </si>
  <si>
    <t xml:space="preserve">Robinsons Summit Center  </t>
  </si>
  <si>
    <t xml:space="preserve">Robinsons Place Lipa </t>
  </si>
  <si>
    <t xml:space="preserve">Robinsons Place Novaliches   </t>
  </si>
  <si>
    <t xml:space="preserve">Robinsons Place Otis (Manila Gas)    </t>
  </si>
  <si>
    <t xml:space="preserve">Robinsons Luisita  </t>
  </si>
  <si>
    <t xml:space="preserve">Robinsons Cybergate Davao   </t>
  </si>
  <si>
    <t xml:space="preserve">Robinsons Cybergate Center   </t>
  </si>
  <si>
    <t xml:space="preserve">Robinsons Big R Supercenter Cainta Junction </t>
  </si>
  <si>
    <t xml:space="preserve">Robinsons Cybergate Cebu  </t>
  </si>
  <si>
    <t>PLDT Sampaloc Building</t>
  </si>
  <si>
    <t xml:space="preserve">Polar Center EDSA  </t>
  </si>
  <si>
    <t xml:space="preserve">Q Plaza Building II   </t>
  </si>
  <si>
    <t xml:space="preserve">RCBC Plaza  </t>
  </si>
  <si>
    <t>RCBC Savings Bank Corporate Center</t>
  </si>
  <si>
    <t xml:space="preserve">Robinland IT/BPO Center   </t>
  </si>
  <si>
    <t xml:space="preserve">PLDT Garnet Building </t>
  </si>
  <si>
    <t xml:space="preserve">Peoplesupport Center IT Building    </t>
  </si>
  <si>
    <t xml:space="preserve">Philamlife  I.T. Building  </t>
  </si>
  <si>
    <t xml:space="preserve">Philamlife IT Tower   </t>
  </si>
  <si>
    <t xml:space="preserve">Philplans Corporate Center  </t>
  </si>
  <si>
    <t xml:space="preserve">Pioneer House Cebu  </t>
  </si>
  <si>
    <t xml:space="preserve">PBCom Tower  </t>
  </si>
  <si>
    <t xml:space="preserve">PANORAMA  </t>
  </si>
  <si>
    <t xml:space="preserve">Octagon IT Center  </t>
  </si>
  <si>
    <t xml:space="preserve">One Corporate Centre </t>
  </si>
  <si>
    <t xml:space="preserve">One Global Place   </t>
  </si>
  <si>
    <t xml:space="preserve">One Julia Vargas Building  </t>
  </si>
  <si>
    <t xml:space="preserve">One San Miguel Avenue Condominium   </t>
  </si>
  <si>
    <t xml:space="preserve">One Sanparq   </t>
  </si>
  <si>
    <t xml:space="preserve">Pacific Information Technology Center   </t>
  </si>
  <si>
    <t xml:space="preserve">Pacific Star Building   </t>
  </si>
  <si>
    <t xml:space="preserve">Oakridge Information Technology Center   </t>
  </si>
  <si>
    <t xml:space="preserve">Niscom IT Building   </t>
  </si>
  <si>
    <t xml:space="preserve">Multinational Bancorporation Centre  </t>
  </si>
  <si>
    <t xml:space="preserve">NCCC Davao IT Center   </t>
  </si>
  <si>
    <t xml:space="preserve">Negros First Cybercentre  </t>
  </si>
  <si>
    <t xml:space="preserve">Market! Market!  </t>
  </si>
  <si>
    <t xml:space="preserve">Marvin Plaza Building  </t>
  </si>
  <si>
    <t xml:space="preserve">McKinley Exchange Corporate Center    </t>
  </si>
  <si>
    <t xml:space="preserve">MDC 100         </t>
  </si>
  <si>
    <t>Monfort Information Technology Building</t>
  </si>
  <si>
    <t xml:space="preserve">Mango Square  </t>
  </si>
  <si>
    <t xml:space="preserve">SMNE IT Center  </t>
  </si>
  <si>
    <t xml:space="preserve">Ayala North Point TechnoHub </t>
  </si>
  <si>
    <t xml:space="preserve">Cebu I.T. Park    </t>
  </si>
  <si>
    <t xml:space="preserve">AAI Corporate &amp; Technology Center  </t>
  </si>
  <si>
    <t xml:space="preserve">AAP Tower </t>
  </si>
  <si>
    <t xml:space="preserve">Abreeza Corporate Center 2  </t>
  </si>
  <si>
    <t xml:space="preserve">Active Fun Building </t>
  </si>
  <si>
    <t xml:space="preserve">Adnama Building  </t>
  </si>
  <si>
    <t xml:space="preserve">Aeon Towers   </t>
  </si>
  <si>
    <t xml:space="preserve">Agustin 1 Building   </t>
  </si>
  <si>
    <t xml:space="preserve">AIC-Burgundy Empire Tower </t>
  </si>
  <si>
    <t xml:space="preserve">Ali Mall IT Building </t>
  </si>
  <si>
    <t xml:space="preserve">Alsons PTX Office Building </t>
  </si>
  <si>
    <t xml:space="preserve">ANR Business Center </t>
  </si>
  <si>
    <t xml:space="preserve">ATC BPO 1 </t>
  </si>
  <si>
    <t xml:space="preserve">Atkimson Building </t>
  </si>
  <si>
    <t xml:space="preserve">Ayala Business Center </t>
  </si>
  <si>
    <t xml:space="preserve">Batangan Information Technology Center </t>
  </si>
  <si>
    <t xml:space="preserve">Bohol First Information Technology Centre   </t>
  </si>
  <si>
    <t xml:space="preserve">Bonaventure Plaza IT Center  </t>
  </si>
  <si>
    <t xml:space="preserve">Burgundy Bayfront Marina Tower    </t>
  </si>
  <si>
    <t xml:space="preserve">Cavite BPO Project   </t>
  </si>
  <si>
    <t xml:space="preserve">Centrio Corporate Center  </t>
  </si>
  <si>
    <t xml:space="preserve">Circuit Corporate Center 1 </t>
  </si>
  <si>
    <t xml:space="preserve">Circuit Corporate Center 2 </t>
  </si>
  <si>
    <t xml:space="preserve">Cornerstone Business Center  </t>
  </si>
  <si>
    <t xml:space="preserve">Cyberscape Gamma   </t>
  </si>
  <si>
    <t xml:space="preserve">Dasmariñas Technopod   </t>
  </si>
  <si>
    <t xml:space="preserve">De La Rama Center  </t>
  </si>
  <si>
    <t xml:space="preserve">DMG Center   </t>
  </si>
  <si>
    <t xml:space="preserve">Döhle Haus Manila </t>
  </si>
  <si>
    <t xml:space="preserve">eNTEC 2 Building </t>
  </si>
  <si>
    <t>E-Plaza</t>
  </si>
  <si>
    <t xml:space="preserve">Everden Information Technology Center  </t>
  </si>
  <si>
    <t xml:space="preserve">Federated I.T. Center  </t>
  </si>
  <si>
    <t xml:space="preserve">First Maritime Place  </t>
  </si>
  <si>
    <t xml:space="preserve">Firstcapitol IT Center    </t>
  </si>
  <si>
    <t xml:space="preserve">Frankfort I.T. Center  </t>
  </si>
  <si>
    <t xml:space="preserve">FRC SuperMall Imus  </t>
  </si>
  <si>
    <t xml:space="preserve">Fusion Mall Information Technology Building </t>
  </si>
  <si>
    <t xml:space="preserve">G.E. Antonino Information Technology Center </t>
  </si>
  <si>
    <t xml:space="preserve">Gaisano Capital Info Center   </t>
  </si>
  <si>
    <t xml:space="preserve">Gaisano Lapaz IT Center    </t>
  </si>
  <si>
    <t xml:space="preserve">Garden Plaza   </t>
  </si>
  <si>
    <t xml:space="preserve">Hanjin Building    </t>
  </si>
  <si>
    <t xml:space="preserve">Hanston Building  </t>
  </si>
  <si>
    <t xml:space="preserve">Hi Response IT Center </t>
  </si>
  <si>
    <t xml:space="preserve">High Street South Corporate Plaza    </t>
  </si>
  <si>
    <t xml:space="preserve">HPS Building  </t>
  </si>
  <si>
    <t xml:space="preserve">Ilocano Heroes Hall Techno Center     </t>
  </si>
  <si>
    <t xml:space="preserve">Island City Mall IT Building  </t>
  </si>
  <si>
    <t xml:space="preserve">JB Building    </t>
  </si>
  <si>
    <t xml:space="preserve">Jim Cyber Hub   </t>
  </si>
  <si>
    <t xml:space="preserve">Kalibo IT Center </t>
  </si>
  <si>
    <t xml:space="preserve">Kayumanggi Center </t>
  </si>
  <si>
    <t xml:space="preserve">LCP Medical Arts and Innovation Center I </t>
  </si>
  <si>
    <t xml:space="preserve">Lopue’s Mandalagan IT Center   </t>
  </si>
  <si>
    <t xml:space="preserve">Maasin Information Technology Center  </t>
  </si>
  <si>
    <t xml:space="preserve">Makati Gateway    </t>
  </si>
  <si>
    <t xml:space="preserve">Manhattan Plaza Area </t>
  </si>
  <si>
    <t xml:space="preserve">MC Mall Information Technology Building   </t>
  </si>
  <si>
    <t xml:space="preserve">Metro Angeles IT Center   </t>
  </si>
  <si>
    <t xml:space="preserve">MK2 Data Center   </t>
  </si>
  <si>
    <t xml:space="preserve">MMSU IT Center  </t>
  </si>
  <si>
    <t xml:space="preserve">Molito 3 I.T. Center </t>
  </si>
  <si>
    <t xml:space="preserve">Mt. Resource Trade Center </t>
  </si>
  <si>
    <t xml:space="preserve">NAC Tower  </t>
  </si>
  <si>
    <t xml:space="preserve">Northwalk Information Technology Center   </t>
  </si>
  <si>
    <t xml:space="preserve">NUCITI Central  </t>
  </si>
  <si>
    <t>One Coral Way</t>
  </si>
  <si>
    <t xml:space="preserve">One Federal IT Center   </t>
  </si>
  <si>
    <t xml:space="preserve">One Felicity Center </t>
  </si>
  <si>
    <t xml:space="preserve">ONE Valenzuela </t>
  </si>
  <si>
    <t xml:space="preserve">Ortigas Technopoint Tower 1&amp;2    </t>
  </si>
  <si>
    <t xml:space="preserve">Panorama TechnoCenter   </t>
  </si>
  <si>
    <t>Paragon IT Center</t>
  </si>
  <si>
    <t xml:space="preserve">Parkview Plaza   </t>
  </si>
  <si>
    <t xml:space="preserve">Paseo Las Palmas IT Center  </t>
  </si>
  <si>
    <t xml:space="preserve">Philam Life Cubao Building </t>
  </si>
  <si>
    <t xml:space="preserve">Philcom Building </t>
  </si>
  <si>
    <t xml:space="preserve">Philippine Stock Exchange Centre  </t>
  </si>
  <si>
    <t xml:space="preserve">Pioneer Highlands North   </t>
  </si>
  <si>
    <t xml:space="preserve">Polaris Center </t>
  </si>
  <si>
    <t xml:space="preserve">Rack I.T. Data Center </t>
  </si>
  <si>
    <t xml:space="preserve">RBC Sheridan   </t>
  </si>
  <si>
    <t xml:space="preserve">Red Flower Company, Inc.  IT Building  </t>
  </si>
  <si>
    <t xml:space="preserve">Retailscapes Santolan  </t>
  </si>
  <si>
    <t>Richmore Information Technology Center</t>
  </si>
  <si>
    <t xml:space="preserve">Richville Corporate Tower  </t>
  </si>
  <si>
    <t xml:space="preserve">RRWIC IT Center </t>
  </si>
  <si>
    <t xml:space="preserve">San Pablo City IT Center  </t>
  </si>
  <si>
    <t xml:space="preserve">Scape  </t>
  </si>
  <si>
    <t xml:space="preserve">SGV Building </t>
  </si>
  <si>
    <t>SM Aura Office Tower</t>
  </si>
  <si>
    <t xml:space="preserve">SM City Consolacion IT Center </t>
  </si>
  <si>
    <t xml:space="preserve">SM Tacloban IT Center </t>
  </si>
  <si>
    <t xml:space="preserve">SMLC IT Center </t>
  </si>
  <si>
    <t xml:space="preserve">SMMT IT Center </t>
  </si>
  <si>
    <t xml:space="preserve">Sole Mare Parksuites  </t>
  </si>
  <si>
    <t xml:space="preserve">Solid House  </t>
  </si>
  <si>
    <t xml:space="preserve">Southkey Building </t>
  </si>
  <si>
    <t xml:space="preserve">Southwoods Mall  </t>
  </si>
  <si>
    <t>Spanish Heritage IT Center</t>
  </si>
  <si>
    <t xml:space="preserve">St. Francis Square  </t>
  </si>
  <si>
    <t xml:space="preserve">Strata 100  </t>
  </si>
  <si>
    <t xml:space="preserve">Strata 2000  </t>
  </si>
  <si>
    <t>Sun Life Centre</t>
  </si>
  <si>
    <t xml:space="preserve">Super Metro IT Center </t>
  </si>
  <si>
    <t>TC Realty Corp. - IT Makati Bldg</t>
  </si>
  <si>
    <t xml:space="preserve">TESDA  XI Information Technology Center </t>
  </si>
  <si>
    <t xml:space="preserve">The North Park </t>
  </si>
  <si>
    <t xml:space="preserve">The Parkway Place </t>
  </si>
  <si>
    <t xml:space="preserve">The Proscenium Tower  </t>
  </si>
  <si>
    <t xml:space="preserve">The Taipan Place   </t>
  </si>
  <si>
    <t xml:space="preserve">The VYV   </t>
  </si>
  <si>
    <t xml:space="preserve">Times Plaza </t>
  </si>
  <si>
    <t xml:space="preserve">Velco Centre  </t>
  </si>
  <si>
    <t xml:space="preserve">Vision Square IT Center   </t>
  </si>
  <si>
    <t xml:space="preserve">Vista Hub Tower 2  </t>
  </si>
  <si>
    <t xml:space="preserve">W City Center </t>
  </si>
  <si>
    <t xml:space="preserve">W Offices  </t>
  </si>
  <si>
    <t xml:space="preserve">Westar Building  </t>
  </si>
  <si>
    <t xml:space="preserve">World Trade Exchange Building  </t>
  </si>
  <si>
    <t>(In SQ. M.)</t>
  </si>
  <si>
    <t>Abanao Square</t>
  </si>
  <si>
    <t xml:space="preserve">Anonas LRT City Center </t>
  </si>
  <si>
    <t xml:space="preserve">Estancia Mall </t>
  </si>
  <si>
    <t>Filinvest Cebu Cyberzone</t>
  </si>
  <si>
    <t xml:space="preserve">Georgetown Cybermall IT Building  </t>
  </si>
  <si>
    <t xml:space="preserve">Goodland I.T. Center </t>
  </si>
  <si>
    <t xml:space="preserve">Limketkai IT Center </t>
  </si>
  <si>
    <t xml:space="preserve">Maria Cristina Building </t>
  </si>
  <si>
    <t>MJ Corporate Plaza</t>
  </si>
  <si>
    <t xml:space="preserve">Neutrinus Information Technology Center  </t>
  </si>
  <si>
    <t xml:space="preserve">One World Place </t>
  </si>
  <si>
    <t xml:space="preserve">Ororama Megacenter IT Center </t>
  </si>
  <si>
    <t xml:space="preserve">Robinsons Cagayan de Oro </t>
  </si>
  <si>
    <t xml:space="preserve">Robinsons Galleria Cebu </t>
  </si>
  <si>
    <t xml:space="preserve">Robinsons Place Dasmariñas </t>
  </si>
  <si>
    <t xml:space="preserve">SM Megamall Building D IT Center  </t>
  </si>
  <si>
    <t xml:space="preserve">SMCO IT Center </t>
  </si>
  <si>
    <t xml:space="preserve">SMDM IT Center  </t>
  </si>
  <si>
    <t xml:space="preserve">W North  </t>
  </si>
  <si>
    <t>BGC Corporate Center</t>
  </si>
  <si>
    <t>Aeon Center</t>
  </si>
  <si>
    <t>Vertis North IT Park</t>
  </si>
  <si>
    <t xml:space="preserve">Ayala Land, Inc.  </t>
  </si>
  <si>
    <t xml:space="preserve">EDSA, North Triangle, Quezon City </t>
  </si>
  <si>
    <t>The Bay Mall and BPO</t>
  </si>
  <si>
    <t xml:space="preserve">Diosdado Macapagal Boulevard corner Coral Way Street, Pasay City </t>
  </si>
  <si>
    <t xml:space="preserve">Abenson Inc. </t>
  </si>
  <si>
    <t>Sakana Eco Development Corporation</t>
  </si>
  <si>
    <t>Playa Rosa Bay Resort Hotel and Residences</t>
  </si>
  <si>
    <t>Barangay Calintaan, Matnog, Sorsogon</t>
  </si>
  <si>
    <t>Sorsogon</t>
  </si>
  <si>
    <t>Sutherland Global Development Company Philippines Inc.</t>
  </si>
  <si>
    <t>SGS Clark Facility</t>
  </si>
  <si>
    <t xml:space="preserve">Manuel A. Roxas Highway, Friendship Gate, Clark Freeport Zone, Angeles City, Pampanga </t>
  </si>
  <si>
    <t>Sicogon Island Tourism Estate</t>
  </si>
  <si>
    <t>Cavite Technopark-Special Economic Zone</t>
  </si>
  <si>
    <t>Menarco Tower</t>
  </si>
  <si>
    <t>Inoza Tower</t>
  </si>
  <si>
    <t>Sto. Tomas Economic Zone</t>
  </si>
  <si>
    <t>Horizon IT Park</t>
  </si>
  <si>
    <t>One Townsquare Place</t>
  </si>
  <si>
    <t>Starmall Bataan (BPO)</t>
  </si>
  <si>
    <t>Barangays San Fernando, Buaya and Alipata, Sicogon Island, Municipality of Carles, Province of Iloilo</t>
  </si>
  <si>
    <t xml:space="preserve">Sicogon Island Tourism Estate Corp. </t>
  </si>
  <si>
    <t>-</t>
  </si>
  <si>
    <t xml:space="preserve">Laguna Technopark, Inc. </t>
  </si>
  <si>
    <t xml:space="preserve">Barangay Sabang, Naic, Cavite </t>
  </si>
  <si>
    <t xml:space="preserve">Roman Highway, Barangay Cupang, Balanga, Bataan </t>
  </si>
  <si>
    <t xml:space="preserve">Barangay Almanza Uno, Las Piñas City </t>
  </si>
  <si>
    <t xml:space="preserve">La Fuerza, Inc. </t>
  </si>
  <si>
    <t xml:space="preserve">Rosetta Holdings Corporation </t>
  </si>
  <si>
    <t xml:space="preserve">Barangays Sto. Cristo and Kaybanban, San Jose Del Monte City, Bulacan </t>
  </si>
  <si>
    <t xml:space="preserve">Barangays San Pablo and San Pedro, Sto. Tomas, Batangas </t>
  </si>
  <si>
    <t xml:space="preserve">Block 32, Lots 8 and 11, 39th and 40th Streets, Bonifacio Global City, Fort Bonifacio, Taguig City </t>
  </si>
  <si>
    <t xml:space="preserve">Inoza Properties Inc. </t>
  </si>
  <si>
    <t xml:space="preserve">Shaw Center Mall </t>
  </si>
  <si>
    <t>ANFLO Industrial Estate</t>
  </si>
  <si>
    <t>Bamboo Technology &amp; Development Park</t>
  </si>
  <si>
    <t>Barangay Dumiles, San Enrique, Iloilo</t>
  </si>
  <si>
    <t>Bamboo Technology &amp; Development Park, Inc.</t>
  </si>
  <si>
    <t>Negros United Infrastructure Ventures, Inc.</t>
  </si>
  <si>
    <t xml:space="preserve">Barangay Bagtic, Silay City, Negros Occidental </t>
  </si>
  <si>
    <t>Venture Industrial Park</t>
  </si>
  <si>
    <t xml:space="preserve">Barangay Malinta, Valenzuela City, Metro Manila </t>
  </si>
  <si>
    <t>Venture Industrial Park and Development Corporation</t>
  </si>
  <si>
    <t xml:space="preserve">First Philippine Industrial Park III-Special Economic Zone </t>
  </si>
  <si>
    <t xml:space="preserve">Barangays Patay Bata and Pantay Matanda, Tanauan City, Batangas </t>
  </si>
  <si>
    <t>Supima Manggahan IT Park</t>
  </si>
  <si>
    <t>Manggahan, Gen. Trias, Cavite</t>
  </si>
  <si>
    <t>Supima Holdings, Inc.</t>
  </si>
  <si>
    <t>Lanang Business Park</t>
  </si>
  <si>
    <t>J.P. Laurel Avenue, Lanang, Davao City</t>
  </si>
  <si>
    <t xml:space="preserve">Dominic and Sons Realty and Development Corporation </t>
  </si>
  <si>
    <t>Filinvest Cyberzone Pasay</t>
  </si>
  <si>
    <t xml:space="preserve">Superblock A, CBPI, Bay City, Pasay City </t>
  </si>
  <si>
    <t xml:space="preserve">Filinvest Cyberparks, Inc. </t>
  </si>
  <si>
    <t>Legarda IT Center</t>
  </si>
  <si>
    <t>Legarda Road, Baguio City</t>
  </si>
  <si>
    <t>DM Capital Venture Corporation</t>
  </si>
  <si>
    <t>Robinsons Cybergate Naga</t>
  </si>
  <si>
    <t>SM City Santa Rosa IT Center</t>
  </si>
  <si>
    <t>Old National Highway, Barangay Tagapo, Santa Rosa City, Laguna</t>
  </si>
  <si>
    <t xml:space="preserve">Starmall Las Piñas IT Hub (formerly Polar Center Las Piñas)   </t>
  </si>
  <si>
    <t>The Space</t>
  </si>
  <si>
    <t>Mandaue City</t>
  </si>
  <si>
    <t xml:space="preserve">Mandaue JDN Corporation </t>
  </si>
  <si>
    <t>P. Remedio St. Banilad, Mandaue City, Cebu</t>
  </si>
  <si>
    <t>JDN Square IT Center</t>
  </si>
  <si>
    <t xml:space="preserve">Lopue’s Mandalagan Corporation </t>
  </si>
  <si>
    <t>Prominent Land Development Corporation</t>
  </si>
  <si>
    <t>Municipal Government of Dumangas, Iloilo</t>
  </si>
  <si>
    <t>Dumangas Agro-Industrial Zone</t>
  </si>
  <si>
    <t xml:space="preserve">Sitio Naluoyan, Barangay Sapao, Dumangas, Iloilo </t>
  </si>
  <si>
    <t>UP Town Corporate Center</t>
  </si>
  <si>
    <t xml:space="preserve">UP Town Center, Katipunan Avenue, Barangay UP Campus, Quezon City </t>
  </si>
  <si>
    <t xml:space="preserve">Ayala Metro North Inc. </t>
  </si>
  <si>
    <t>Garner TechHub</t>
  </si>
  <si>
    <t xml:space="preserve">Nattural Quality Corporation </t>
  </si>
  <si>
    <t>Altaraza Town Center along Quirino Highway in San Jose del Monte, Bulacan</t>
  </si>
  <si>
    <t>Altaraza IT Park (North)</t>
  </si>
  <si>
    <t>Tungkong Mangga, Altaraza Town Center, San Jose del Monte, Bulacan</t>
  </si>
  <si>
    <t>Altaraza Prime Realty Corporation</t>
  </si>
  <si>
    <t>Cavite City International IT Park</t>
  </si>
  <si>
    <t>Titan Primestate Realty &amp; Development Corporation</t>
  </si>
  <si>
    <t>San Roque, Cavite City</t>
  </si>
  <si>
    <t xml:space="preserve">EK Holdings, Inc. </t>
  </si>
  <si>
    <t>Enchanted Kingdom Integrated Attractions Destination</t>
  </si>
  <si>
    <t>RSBS Boulevard, San Lorenzo South, Balibago, Sta. Rosa City, Laguna</t>
  </si>
  <si>
    <t xml:space="preserve">Panabo  Agricultural and Industrial Park, Inc. </t>
  </si>
  <si>
    <t xml:space="preserve"> Barrio Bunawan, Panabo, Davao del Norte </t>
  </si>
  <si>
    <t>Panabo  Agricultural and Industrial Park.</t>
  </si>
  <si>
    <t xml:space="preserve">Eton Properties Philippines, Inc. </t>
  </si>
  <si>
    <t xml:space="preserve"> Chino Roces Ave., Brgy. San Antonio, Makati City</t>
  </si>
  <si>
    <t>eWestPod</t>
  </si>
  <si>
    <t>Avenir</t>
  </si>
  <si>
    <t>Archbishop Reyes Avenue, Cebu City</t>
  </si>
  <si>
    <t xml:space="preserve">Juanito King &amp; Sons, Inc. </t>
  </si>
  <si>
    <t>Go Soc &amp; Sons and Sy Gui Huat, Inc.</t>
  </si>
  <si>
    <t>Maria Cornelia IT Center</t>
  </si>
  <si>
    <t>222 Sen. Gil Puyat Avenue, Makati City</t>
  </si>
  <si>
    <t>Misamis Occidental-Oroquieta City Economic Zone</t>
  </si>
  <si>
    <t>Barangay Apil, Oroquieta City, Misamis, Occidental</t>
  </si>
  <si>
    <t xml:space="preserve">Provincial Government of Misamis Occidental </t>
  </si>
  <si>
    <t>Misamis Occidental</t>
  </si>
  <si>
    <t xml:space="preserve">Ecozone Development and Management Phils., Inc. </t>
  </si>
  <si>
    <t>Barangay Palangue, Naic, Cavite</t>
  </si>
  <si>
    <t>EDAMPI Industrial Park</t>
  </si>
  <si>
    <t>EDAMPI Technopark</t>
  </si>
  <si>
    <t>Km. 44, Tanza-Trece Martirez Road, Barangay Punta, Tanza, Cavite</t>
  </si>
  <si>
    <t>South Tower</t>
  </si>
  <si>
    <t>Alabang Zapote Road, Barangay Almanza Uno, Las Piñas City</t>
  </si>
  <si>
    <t>Las Piñas</t>
  </si>
  <si>
    <t xml:space="preserve">Joint Research and Development Corporation </t>
  </si>
  <si>
    <t>AFP-RSBS Compound, Km. 12 East Service Road, C5, Taguig City</t>
  </si>
  <si>
    <t>TDG Innovation and Global Business Solutions Center</t>
  </si>
  <si>
    <t>BEN-LOR I.T. Center</t>
  </si>
  <si>
    <t>Lotus Central Mall, Inc.</t>
  </si>
  <si>
    <t xml:space="preserve">Aguinaldo Highway corner Nueno Avenue, Tanzang Luma 1, Imus Cavite </t>
  </si>
  <si>
    <t>Lumina Point</t>
  </si>
  <si>
    <t>The Finance Centre</t>
  </si>
  <si>
    <t>Maayo Medical</t>
  </si>
  <si>
    <t>Bamboo Ecotourism</t>
  </si>
  <si>
    <t>Insular I.T. Park</t>
  </si>
  <si>
    <t>Ore Central Building</t>
  </si>
  <si>
    <t>MJC Alabang</t>
  </si>
  <si>
    <t>1Bataan BPO Center</t>
  </si>
  <si>
    <t>SM City San Pablo IT Center</t>
  </si>
  <si>
    <t xml:space="preserve">A. Lim Development Inc. </t>
  </si>
  <si>
    <t xml:space="preserve">Barangays Basak and Pagsabungan, Mandaue City </t>
  </si>
  <si>
    <t>9th Avenue corner  31st Street, Bonifacio Global City, Fort Bonifacio, Taguig City</t>
  </si>
  <si>
    <t xml:space="preserve">Monte De Tesoro Corporation </t>
  </si>
  <si>
    <t xml:space="preserve">Finance and Industry Street, Madrigal Business Park, Alabang, Muntinlupa City </t>
  </si>
  <si>
    <t xml:space="preserve">Acacia Realty Corporation </t>
  </si>
  <si>
    <t>Roman Superhighway, Barangay Doña, Orani, Bataan</t>
  </si>
  <si>
    <t>The Provincial Government of Bataan</t>
  </si>
  <si>
    <t>Barangay San Rafael, San Pablo City, Laguna</t>
  </si>
  <si>
    <t xml:space="preserve">Daiichi Properties, Inc. </t>
  </si>
  <si>
    <t xml:space="preserve">Block 55, 26th St. corner 9th Avenue, Bonifacio South District, Bonifacio Global City, Taguig City </t>
  </si>
  <si>
    <t xml:space="preserve">Barangay Alang-alang, Mandaue City, Cebu </t>
  </si>
  <si>
    <t>Barangay Tubtub, Brooke’s Point, Palawan</t>
  </si>
  <si>
    <t xml:space="preserve">NUIVI IALT Ecozone </t>
  </si>
  <si>
    <t xml:space="preserve">Davao Bay Coconut Oil Mills, Inc. </t>
  </si>
  <si>
    <t>Km. 14, Panacan, Davao City</t>
  </si>
  <si>
    <t>Davao Bay Coconut Oil Mills Agro-Industrial Economic Zone</t>
  </si>
  <si>
    <t>Almario 57 Corporation</t>
  </si>
  <si>
    <t xml:space="preserve">Barangay Don Martin Marundan, Mati City, Davao Oriental </t>
  </si>
  <si>
    <t>A57 Techno Park</t>
  </si>
  <si>
    <t>Montecarlo Realty &amp; Development Corp</t>
  </si>
  <si>
    <t>BPO One Providence</t>
  </si>
  <si>
    <t xml:space="preserve">Corrales Extension, Cagayan de Oro City </t>
  </si>
  <si>
    <t xml:space="preserve">Davao Oriental </t>
  </si>
  <si>
    <t xml:space="preserve">UPMC-Iloilo </t>
  </si>
  <si>
    <t>Quantum</t>
  </si>
  <si>
    <t>Corner of Mayflower and William Streets, Greenfield District, Brgy. Highway Hills, Mandaluyong City</t>
  </si>
  <si>
    <t>Double Dragon Plaza</t>
  </si>
  <si>
    <t>DD Meridian Park Bay Area corner Macapagal Avenue and EDSA Extension, Pasay City</t>
  </si>
  <si>
    <t xml:space="preserve">DD-Meridian Park Development Corp. </t>
  </si>
  <si>
    <t>JY Campos IT Centre</t>
  </si>
  <si>
    <t>9th Avenue corner 30th Street, Bonifacio Global City, Taguig City</t>
  </si>
  <si>
    <t>Del Monte Philippines, Inc.</t>
  </si>
  <si>
    <t>Robinsons Cyberpark Davao</t>
  </si>
  <si>
    <t>Calabarzon Regional Government Center</t>
  </si>
  <si>
    <t xml:space="preserve">Barangay Mapagong, Calamba City, Laguna </t>
  </si>
  <si>
    <t xml:space="preserve">MTD Philippines, Inc. </t>
  </si>
  <si>
    <t xml:space="preserve">Laguna </t>
  </si>
  <si>
    <t>Eastville City Walk</t>
  </si>
  <si>
    <t>Gatewalk Central Information Technology (IT) Park</t>
  </si>
  <si>
    <t>Aseana 3 BPO Building</t>
  </si>
  <si>
    <t>Sta. Lucia Business Center</t>
  </si>
  <si>
    <t>M. Logarta Avenue, Subangdaku, Mandaue City, Cebu</t>
  </si>
  <si>
    <t>Cebu District Property Enterprises, Inc.</t>
  </si>
  <si>
    <t xml:space="preserve">Cebu </t>
  </si>
  <si>
    <t>Aseana Avenue corner Macapagal Boulevard, Aseana City, Parañaque City</t>
  </si>
  <si>
    <t xml:space="preserve">Sta. Lucia Land, Inc. </t>
  </si>
  <si>
    <t>Marcos Highway, Barangay Santolan, Pasig City</t>
  </si>
  <si>
    <t>Oakridge Realty Development Corp.</t>
  </si>
  <si>
    <t>Oakridge I.T. Center Towers</t>
  </si>
  <si>
    <t xml:space="preserve">A.S. Fortuna, Banilad, Mandaue City </t>
  </si>
  <si>
    <t>Uniland Real Property Development Corporation</t>
  </si>
  <si>
    <t>National Highway, San Pedro, Puerto Princesa, Palawan</t>
  </si>
  <si>
    <t>Peter Paul Industrial Ecozone – Sorsogon</t>
  </si>
  <si>
    <t>Peter Paul Industrial Ecozone – Candelaria</t>
  </si>
  <si>
    <t>The Infinity</t>
  </si>
  <si>
    <t>Skytech IT Park (Mabalacat)</t>
  </si>
  <si>
    <t>Parkway Corporate Center</t>
  </si>
  <si>
    <t>Biopolis</t>
  </si>
  <si>
    <t>Capella IT Center</t>
  </si>
  <si>
    <t>VistaHub BPO Molino</t>
  </si>
  <si>
    <t>Offices at 100 West</t>
  </si>
  <si>
    <t>SM City Iloilo BPO Tower</t>
  </si>
  <si>
    <t>Cadelaria, Quezon</t>
  </si>
  <si>
    <t>JLQ Realty Corporation</t>
  </si>
  <si>
    <t>Cabid-An, East District, Sorsogon City</t>
  </si>
  <si>
    <t xml:space="preserve">Diosdado Macapagal Avenue, Mall of Asia Complex, Pasay City </t>
  </si>
  <si>
    <t>Gold Quest Premier Resources, Inc.</t>
  </si>
  <si>
    <t>Excel Towers, Incorporated</t>
  </si>
  <si>
    <t>Corporate corner Parkway Avenue, Filinvest City, Alabang, Muntinlupa City</t>
  </si>
  <si>
    <t xml:space="preserve">Filinvest Alabang, Inc. </t>
  </si>
  <si>
    <t>SouthPark Corporate Center</t>
  </si>
  <si>
    <t xml:space="preserve">Along National Road, Barangay Alabang, Muntinlupa City </t>
  </si>
  <si>
    <t xml:space="preserve">Ayala Land, Inc. </t>
  </si>
  <si>
    <t xml:space="preserve">Daang Hari Road, Molino IV, Bacoor City, Cavite </t>
  </si>
  <si>
    <t xml:space="preserve">100 Senator Gil Puyat Avenue corner Washington Street, Barangay Pio del Pilar, Makati City </t>
  </si>
  <si>
    <t>Along Benigno Aquino Avenue, Mandurriao, Iloilo City</t>
  </si>
  <si>
    <t xml:space="preserve">Barangay Pulung Maragul, Angeles City, Pampanga </t>
  </si>
  <si>
    <t>AC Beautiful Island Realty Development Corporation</t>
  </si>
  <si>
    <t>Barangay Camachiles, Mabalacat, Pampanga</t>
  </si>
  <si>
    <t xml:space="preserve">Mabalacat Prime Land Realty Development Corporation </t>
  </si>
  <si>
    <t>Sorsogon City</t>
  </si>
  <si>
    <t>One Griffinstone</t>
  </si>
  <si>
    <t>Gomez Office Building</t>
  </si>
  <si>
    <t>Commerce Ave. cor. Spectrum, Filinvest Corp. City, Alabang, Muntinlupa City</t>
  </si>
  <si>
    <t>Griffinstone, Incorporated</t>
  </si>
  <si>
    <t>954 J.P. Rizal St. corner Gomez St. Brgy. Poblacion, Makati City</t>
  </si>
  <si>
    <t>Cariad Realty &amp; Development Corporation</t>
  </si>
  <si>
    <t>Silver City Annex</t>
  </si>
  <si>
    <t>Silver City 4</t>
  </si>
  <si>
    <t>IBP Tower</t>
  </si>
  <si>
    <t>Outliers Techno Hub</t>
  </si>
  <si>
    <t>Palayan City Government Center &amp; Central Business Hub</t>
  </si>
  <si>
    <t xml:space="preserve">Capitol Commons Corporation </t>
  </si>
  <si>
    <t>Frontera Verde, C-5 cor. Ortigas Avenue, Barangay Ugong, Pasig City</t>
  </si>
  <si>
    <t>Julia Vargas Ave., Ortigas Center, Pasig City</t>
  </si>
  <si>
    <t>Capitol Commons Corporation</t>
  </si>
  <si>
    <t>Barangay Muzon, San Jose Del Monte, Bulacan</t>
  </si>
  <si>
    <t>Kirkwood Development Corporation</t>
  </si>
  <si>
    <t>Barangay Singalat, Palayan City, Nueva Ecija</t>
  </si>
  <si>
    <t xml:space="preserve">AlloyMTD-Palayan, Inc. </t>
  </si>
  <si>
    <t>Silver City KPO Campus, Frontera Drive, Frontera Verde, C-5 cor. Ortigas Ave., Brgy. Ugong, Pasig City</t>
  </si>
  <si>
    <t>Cebu Exchange</t>
  </si>
  <si>
    <t>Limketkai Mall Module-2 BPO &amp; Cyberpark Buildin</t>
  </si>
  <si>
    <t xml:space="preserve">Barangay Rosario and San Jose, 
Mauban, Quezon
</t>
  </si>
  <si>
    <t>Achievements Realty Corporation</t>
  </si>
  <si>
    <t xml:space="preserve">Barangay Lahug, Cebu City </t>
  </si>
  <si>
    <t xml:space="preserve">Cebu Lavana Land Corp. </t>
  </si>
  <si>
    <t xml:space="preserve">Lapasan, Cagayan De Oro City </t>
  </si>
  <si>
    <t>Cebu City</t>
  </si>
  <si>
    <t xml:space="preserve">Seung Holdings Corporation </t>
  </si>
  <si>
    <t>2251 IT Hub</t>
  </si>
  <si>
    <t>Equinox Centre</t>
  </si>
  <si>
    <t>EDSA, Mandaluyong City</t>
  </si>
  <si>
    <t xml:space="preserve">East Fortune Holdings, Incorporated </t>
  </si>
  <si>
    <t>Mega Tower</t>
  </si>
  <si>
    <t>Barangay Wack Wack, Mandaluyong City</t>
  </si>
  <si>
    <t>First Asia Realty Development Corporation</t>
  </si>
  <si>
    <t>Butuan Business IT Park</t>
  </si>
  <si>
    <t>Barangay Libertad, Butuan City</t>
  </si>
  <si>
    <t>City Government of Butuan</t>
  </si>
  <si>
    <t>Butuan City</t>
  </si>
  <si>
    <t>Ayala Bacolod Capitol Corporate Center</t>
  </si>
  <si>
    <t xml:space="preserve">North Capitol Road corner Aguinaldo Street, Bacolod City </t>
  </si>
  <si>
    <t xml:space="preserve">Westview Commercial Ventures Corp. </t>
  </si>
  <si>
    <t>Bearland Technology Park</t>
  </si>
  <si>
    <t>Tan Pael Tigbauan, Iloilo</t>
  </si>
  <si>
    <t>Bearland Group of Companies, Inc.</t>
  </si>
  <si>
    <t>Negros First Cybercentre Joint Venture Enterprise, Inc.</t>
  </si>
  <si>
    <t>AGC Flat Glass Philippines Inc</t>
  </si>
  <si>
    <t xml:space="preserve">LTS Malls, Inc. </t>
  </si>
  <si>
    <t>Pioneer One</t>
  </si>
  <si>
    <t>Cyber Omega</t>
  </si>
  <si>
    <t>Milestone at Fifth Avenue</t>
  </si>
  <si>
    <t>Robinsons Cybergate Magnolia</t>
  </si>
  <si>
    <t>FPN EPIC CENTRE</t>
  </si>
  <si>
    <t>Davao Occidental Marina and Industrial Park</t>
  </si>
  <si>
    <t>Lynville Business Center</t>
  </si>
  <si>
    <t>South Road Property 2 Information Technology Park</t>
  </si>
  <si>
    <t>ACE BPO</t>
  </si>
  <si>
    <t>Xentromall Batangas</t>
  </si>
  <si>
    <t>Eastfield Center</t>
  </si>
  <si>
    <t>ePLDT VITRO Makati Data Center</t>
  </si>
  <si>
    <t xml:space="preserve">LRQGVAS Corp. </t>
  </si>
  <si>
    <t>Pioneer Street corner EDSA, Mandaluyong City</t>
  </si>
  <si>
    <t>Pearl Drive, Ortigas Center, Pasig City</t>
  </si>
  <si>
    <t xml:space="preserve">Mendrez Realty &amp; Development Corporation </t>
  </si>
  <si>
    <t>Lot 2, Block 16, 4th and 5th Avenues, Bonifacio Global City, Taguig City</t>
  </si>
  <si>
    <t xml:space="preserve">Aurora Boulevard corner Doña Hemady Street, Quezon City </t>
  </si>
  <si>
    <t>A.S. Fortuna Street, Bakilid, Mandaue City</t>
  </si>
  <si>
    <t xml:space="preserve">Ng Khai Development Corporation </t>
  </si>
  <si>
    <t xml:space="preserve">The Globe Tower Cebu (formerly Innove IT Plaza) </t>
  </si>
  <si>
    <t>L &amp; Y Plaza I, L &amp; Y Plaza II, L &amp; Y Plaza III</t>
  </si>
  <si>
    <t>Tubalan Cove Business and Industrial Park Development Corporation</t>
  </si>
  <si>
    <t>Barangay Buhangin and Tubalan, Malita, Davao Occidental</t>
  </si>
  <si>
    <t>Davao Occidental</t>
  </si>
  <si>
    <t xml:space="preserve">Parzons Estates Management And Development Corporation </t>
  </si>
  <si>
    <t xml:space="preserve">Parzons Industrial Economic Zone </t>
  </si>
  <si>
    <t xml:space="preserve">Mancatian, Porac, Pampanga </t>
  </si>
  <si>
    <t xml:space="preserve">Lynville Properties &amp; Landholdings Corporation </t>
  </si>
  <si>
    <t xml:space="preserve">Barangay Real, Calamba City, Laguna </t>
  </si>
  <si>
    <t>Cebu City, Province of Cebu</t>
  </si>
  <si>
    <t xml:space="preserve">Ayala Land, Inc. and Cebu Holdings, Inc. </t>
  </si>
  <si>
    <t>Abucay Multi Purpose Cooperative</t>
  </si>
  <si>
    <t>Magtanong St., Calaylayan, Abucay, Bataan</t>
  </si>
  <si>
    <t xml:space="preserve">XRC Mall Developer, Inc.  </t>
  </si>
  <si>
    <t>Diversion Road, Alangilan, Batangas City</t>
  </si>
  <si>
    <t xml:space="preserve">Eastfield Properties &amp; Land Development Corporation </t>
  </si>
  <si>
    <t>Diosdado Macapagal Avenue, MOA Complex, Pasay City</t>
  </si>
  <si>
    <t>222 Nicanor Garcia Street, Barangay Bel-Air, Makati City</t>
  </si>
  <si>
    <t>Vista Place Campus Tower 1</t>
  </si>
  <si>
    <t>Xentromall Antipolo</t>
  </si>
  <si>
    <t>ALHI Corporate Office</t>
  </si>
  <si>
    <t>Studio 7</t>
  </si>
  <si>
    <t>Activa</t>
  </si>
  <si>
    <t>Tagbilaran Uptown IT Hub</t>
  </si>
  <si>
    <t>JEG Tower</t>
  </si>
  <si>
    <t>ITC Ecozone</t>
  </si>
  <si>
    <t>Tawi-Tawi Special Economic Zone</t>
  </si>
  <si>
    <t xml:space="preserve">C-5 Road and Levi Mariano Avenue, Barangay Ususan, Taguig City </t>
  </si>
  <si>
    <t>Sumulong Highway, Brgy. Mambugan, Antipolo City</t>
  </si>
  <si>
    <t xml:space="preserve">POSH Properties Development Corporation </t>
  </si>
  <si>
    <t>Block 2, Aseana Avenue, Parañaque City</t>
  </si>
  <si>
    <t>SWITS IT Hub</t>
  </si>
  <si>
    <t xml:space="preserve">MWM Terminals, Inc. </t>
  </si>
  <si>
    <t>Coastal Road, Parañaque City</t>
  </si>
  <si>
    <t>EDSA, Diliman, Quezon City</t>
  </si>
  <si>
    <t>Filinvest Cyberparks, Inc.</t>
  </si>
  <si>
    <t xml:space="preserve">EDSA corner Aurora Boulevard, Cubao, Quezon City </t>
  </si>
  <si>
    <t xml:space="preserve">DoubleDragon Center West </t>
  </si>
  <si>
    <t xml:space="preserve">DoubleDragon Center East </t>
  </si>
  <si>
    <t>D. Macapagal Avenue corner Meridian Avenue, Mall of Asia Complex, Pasay City</t>
  </si>
  <si>
    <t>EDSA Extension corner Meridian Avenue, Mall of Asia Complex, Pasay City</t>
  </si>
  <si>
    <t>DD-Meridian Park Development Corp.</t>
  </si>
  <si>
    <t>GLAS Office Development</t>
  </si>
  <si>
    <t>Opal Road, cor. Topaz and Ruby Road, Brgy. San Antonio, Pasig City</t>
  </si>
  <si>
    <t xml:space="preserve">Tagbilaran Uptown Realty Corporation </t>
  </si>
  <si>
    <t>Dao District, Tagbilaran City, Bohol</t>
  </si>
  <si>
    <t xml:space="preserve">JDC One Acacia Corporation </t>
  </si>
  <si>
    <t>Acacia St., Brgy. Camputhaw, Cebu City</t>
  </si>
  <si>
    <t xml:space="preserve">Industrial Timber Corporation </t>
  </si>
  <si>
    <t>Purok 2, Lumbocan, Butuan City</t>
  </si>
  <si>
    <t xml:space="preserve">Southern Frontier Maritime and Estate Development Corp. </t>
  </si>
  <si>
    <t xml:space="preserve">Kulape, Panglima Sugala, Tawi-Tawi </t>
  </si>
  <si>
    <t>Tawi-Tawi</t>
  </si>
  <si>
    <t>Laguindingan Special Economic Zone</t>
  </si>
  <si>
    <t>One Ayala Avenue</t>
  </si>
  <si>
    <t>Marina Town Dumaguete</t>
  </si>
  <si>
    <t>Flores Avenue, Barangay Piapi, Dumaguete City, Negros Oriental</t>
  </si>
  <si>
    <t xml:space="preserve">Filinvest Land, Inc. </t>
  </si>
  <si>
    <t xml:space="preserve">Lagdigan Land Corporation </t>
  </si>
  <si>
    <t>Laguindingan, Misamis Oriental</t>
  </si>
  <si>
    <t xml:space="preserve">Misamis Oriental </t>
  </si>
  <si>
    <t>Epifanio Delos Santos Avenue corner Ayala Avenue, Barangay San Lorenzo, Makati City</t>
  </si>
  <si>
    <t>BGC Corporate Center 2</t>
  </si>
  <si>
    <t>Bench City Center</t>
  </si>
  <si>
    <t>Platinum Tower</t>
  </si>
  <si>
    <t>Triumph Square Building</t>
  </si>
  <si>
    <t>Hexagon Corporate Center</t>
  </si>
  <si>
    <t>SM CDO Downtown Tower</t>
  </si>
  <si>
    <t>Block 1, 30th Street corner 5th Avenue, Bonifacio Global City, Taguig City</t>
  </si>
  <si>
    <t>Park Triangle Corporate Center</t>
  </si>
  <si>
    <t>32nd Street corner Rizal Drive, Bonifacio Global City, Taguig City</t>
  </si>
  <si>
    <t xml:space="preserve">Suyen Corporation </t>
  </si>
  <si>
    <t xml:space="preserve">JSY6677 Landholdings, Inc. </t>
  </si>
  <si>
    <t xml:space="preserve">Lot 2 and 3, Block 5, City Center, North Bonifacio Global City, Taguig City </t>
  </si>
  <si>
    <t xml:space="preserve">Aseana Avenue, Aseana City, Parañaque City </t>
  </si>
  <si>
    <t xml:space="preserve">Triumph Hotel Condominium Corporation </t>
  </si>
  <si>
    <t>Quezon Avenue, Barangay South Triangle, Quezon City</t>
  </si>
  <si>
    <t xml:space="preserve">Sunproperties Development Corporation </t>
  </si>
  <si>
    <t xml:space="preserve">1471 Quezon Avenue, Barangay West Triangle, Quezon City </t>
  </si>
  <si>
    <t xml:space="preserve">C.M. Recto Avenue corner Osmeña Street, Barangay 24, Cagayan de Oro City </t>
  </si>
  <si>
    <t>Existing</t>
  </si>
  <si>
    <t xml:space="preserve">Along Diversion Road, Barangay Cogon, Digos City, Davao del Sur </t>
  </si>
  <si>
    <t>Quezon Techno-Industrial Special Economic Zone</t>
  </si>
  <si>
    <t>PhP 1,286,497,750.00</t>
  </si>
  <si>
    <t>8 Rockwell</t>
  </si>
  <si>
    <t>Block 9, Rockwell Center, Makati City</t>
  </si>
  <si>
    <t>Abra Agro-Industrial Center</t>
  </si>
  <si>
    <t>Gadanni, Tayum, Abra</t>
  </si>
  <si>
    <t>Privatization &amp; Management Office</t>
  </si>
  <si>
    <t>Abra</t>
  </si>
  <si>
    <t>ACI IT Business Centre</t>
  </si>
  <si>
    <t xml:space="preserve">J. P. Laurel corner Inigo Streets, Bajada Highway, Davao City </t>
  </si>
  <si>
    <t xml:space="preserve">Amalgated CAP Incorporated </t>
  </si>
  <si>
    <t xml:space="preserve">AIU Centre  </t>
  </si>
  <si>
    <t xml:space="preserve">Lacson Street, Mandalagan, Bacolod City </t>
  </si>
  <si>
    <t xml:space="preserve">A. U. and Sons Merchandising, Inc. </t>
  </si>
  <si>
    <t>Amihan Woodlands Township</t>
  </si>
  <si>
    <t>Daja Daku &amp; Taglawigan, San Isidro &amp; Jubay, Calubian, Leyte</t>
  </si>
  <si>
    <t>MRC Allied Industries Inc.</t>
  </si>
  <si>
    <t>Aurora Tower</t>
  </si>
  <si>
    <t>Aurora Boulevard cor. General Aguinaldo Avenue, Araneta Center, Cubao, Quezon City</t>
  </si>
  <si>
    <t>Aurora Tower Condominium Association, Inc.</t>
  </si>
  <si>
    <t xml:space="preserve">Avecshares Center  </t>
  </si>
  <si>
    <t>1132 University Parkway, North Bonifacio Triangle, Bonifacio Global City, Taguig City</t>
  </si>
  <si>
    <t>Avecshares Asia, Inc.</t>
  </si>
  <si>
    <t xml:space="preserve">Ayala de Zamboanga Industrial Park </t>
  </si>
  <si>
    <t>Ayala, Zamboanga City</t>
  </si>
  <si>
    <t>Nonito J. Bernardo Development Inc.</t>
  </si>
  <si>
    <t>Zamboanga City</t>
  </si>
  <si>
    <t>BTPA</t>
  </si>
  <si>
    <t xml:space="preserve">Bacolod IT Park </t>
  </si>
  <si>
    <t>Barangay Estefania, Bacolod City</t>
  </si>
  <si>
    <t>Sunimoh Incorporated</t>
  </si>
  <si>
    <t>Bayawan City Information Technology Park</t>
  </si>
  <si>
    <t>Barangay Villareal, Bayawan City, Negros Oriental</t>
  </si>
  <si>
    <t xml:space="preserve">City Government of Bayawan, Negros Oriental </t>
  </si>
  <si>
    <t>Bayawan City</t>
  </si>
  <si>
    <t xml:space="preserve">Quezon Avenue, Barangay Paligsahan, Quezon City </t>
  </si>
  <si>
    <t xml:space="preserve">BEN-LOR Realty Trading &amp; Publishing Corporation </t>
  </si>
  <si>
    <t>Camarines Sur Tourism Park</t>
  </si>
  <si>
    <t>Capitol Complex, Cadlan, Pili and Maycatmon, Milaor, Camarines Sur</t>
  </si>
  <si>
    <t>CACM</t>
  </si>
  <si>
    <t xml:space="preserve">Cash and Carry Mall </t>
  </si>
  <si>
    <t>South Superhighway Corner Emilia &amp; Filmore Streets, Makati City</t>
  </si>
  <si>
    <t xml:space="preserve">Adebe Realty Company, Inc. </t>
  </si>
  <si>
    <t>Cavite Eco-Industrial Estate</t>
  </si>
  <si>
    <t>Pasong Kawayan II, Gen. Trias, Cavite</t>
  </si>
  <si>
    <t>Cavite Eco-Industrial Estate Corp.</t>
  </si>
  <si>
    <t>CMIC</t>
  </si>
  <si>
    <t xml:space="preserve">CB Mall IT Center  </t>
  </si>
  <si>
    <t>Mc Arthur Highway, Nancayasan, Urdaneta City, Pangasinan</t>
  </si>
  <si>
    <t xml:space="preserve">CBE Estrada Prime Holdings, Inc. </t>
  </si>
  <si>
    <t xml:space="preserve">CIIF Agro-Industrial Park – Legazpi </t>
  </si>
  <si>
    <t xml:space="preserve">Barangay 47, Peñaranda Extension, Legaspi City, Albay </t>
  </si>
  <si>
    <t xml:space="preserve">Citynet Central  </t>
  </si>
  <si>
    <t>Sultan Street, Barangay Highway Hills, Mandaluyong City</t>
  </si>
  <si>
    <t xml:space="preserve">Connecticut Arcade </t>
  </si>
  <si>
    <t>Connecticut Street, Greenhills Shopping Center, San Juan City</t>
  </si>
  <si>
    <t xml:space="preserve">Cyber Sigma (formerly Bonifacio Summit Center) </t>
  </si>
  <si>
    <t xml:space="preserve">Lawton Avenue, Bonifacio South, Taguig City </t>
  </si>
  <si>
    <t>CyberBayan IT Park</t>
  </si>
  <si>
    <t>Sumulong Hi-way, Barrio Sto. Niño, Marikina City</t>
  </si>
  <si>
    <t xml:space="preserve">Horizon Land Property Dev’t Corp. </t>
  </si>
  <si>
    <t xml:space="preserve">Topaz and Ruby Roads, Ortigas Center, Pasig City </t>
  </si>
  <si>
    <t>DRRC Information Technology Park</t>
  </si>
  <si>
    <t xml:space="preserve">K44-45 Mac Arthur Highway, Barangay Longos, Malolos City, Bulacan </t>
  </si>
  <si>
    <t>Dona Rita Realty Corporation</t>
  </si>
  <si>
    <t>Eastern Visayas Regional Growth Center</t>
  </si>
  <si>
    <t>Tagpuro, San Isidro, New Kawayan, Sto. Niño, Tacloban City, Leyte</t>
  </si>
  <si>
    <t>City Government of Tacloban</t>
  </si>
  <si>
    <t>Ecocentrum BPO/IT Park</t>
  </si>
  <si>
    <t>Halang, Biñan City, Laguna</t>
  </si>
  <si>
    <t>Fil-Estate Ecocentrum Corporation</t>
  </si>
  <si>
    <t xml:space="preserve">ECOPRIME  </t>
  </si>
  <si>
    <t>32nd Street corner 9th Avenue, Bonifacio Global City, Fort Bonifacio, Taguig City</t>
  </si>
  <si>
    <t xml:space="preserve">Alpha Plus Property Holdings Corp. </t>
  </si>
  <si>
    <t>Eco-Tourism of Cabatuan, Iloilo</t>
  </si>
  <si>
    <t>Cabatuan, Iloilo</t>
  </si>
  <si>
    <t xml:space="preserve">Ilawod Estates Philippines, Inc. </t>
  </si>
  <si>
    <t xml:space="preserve">EDSA Grand Residences  </t>
  </si>
  <si>
    <t>EDSA corner Corregidor Street, Quezon City</t>
  </si>
  <si>
    <t>EDSA Grand Realty &amp; Development Corp.</t>
  </si>
  <si>
    <t>eNGY Tech Building</t>
  </si>
  <si>
    <t>H. Cortes Street, Banilad, Mandaue City, Cebu</t>
  </si>
  <si>
    <t>Ng Khai Development Corporation</t>
  </si>
  <si>
    <t>FEIT</t>
  </si>
  <si>
    <t xml:space="preserve">Federated IT Park </t>
  </si>
  <si>
    <t>Sacsac, Bacong, Negros Oriental</t>
  </si>
  <si>
    <t>Federated IT Park II</t>
  </si>
  <si>
    <t>Barangay Looc, Sibulan, Negros Oriental</t>
  </si>
  <si>
    <t>Fil-Estate Industrial Park</t>
  </si>
  <si>
    <t>Trece Martirez &amp; Tanza, Cavite</t>
  </si>
  <si>
    <t>Fil-Estate Industrial Park Inc.</t>
  </si>
  <si>
    <t>First Batangas Industrial Park</t>
  </si>
  <si>
    <t>Mang-hinao &amp; Balayong, Bauan, Batangas</t>
  </si>
  <si>
    <t>First  Batangas Industrial Inc.</t>
  </si>
  <si>
    <t xml:space="preserve">First Bulacan IT Park </t>
  </si>
  <si>
    <t>McArthur Highway, Abangan Norte, Marilao, Bulacan</t>
  </si>
  <si>
    <t>PENE Incorporated</t>
  </si>
  <si>
    <t xml:space="preserve">Fishermall     </t>
  </si>
  <si>
    <t>Quezon Avenue corner Roosevelt Avenue, Barangay Sta. Cruz, Quezon City</t>
  </si>
  <si>
    <t xml:space="preserve">Mallers Investments Corporation </t>
  </si>
  <si>
    <t>Foodport Processing Zone</t>
  </si>
  <si>
    <t xml:space="preserve">Alliance MHI Properties, Inc. </t>
  </si>
  <si>
    <t>Garden Villas 3, Barangay Ibaba, Sta. Rosa City, Laguna</t>
  </si>
  <si>
    <t>DDC Land, Inc</t>
  </si>
  <si>
    <t xml:space="preserve">GGVPI IT Zone </t>
  </si>
  <si>
    <t>168 Ouano Avenue, Mandaue Reclamation Area, Mandaue City, Cebu</t>
  </si>
  <si>
    <t xml:space="preserve">Golden Great Value Properties, Inc. </t>
  </si>
  <si>
    <t>Global Industrial/Maritime Complex</t>
  </si>
  <si>
    <t>Larap, Jose Panganiban, Camarines Norte</t>
  </si>
  <si>
    <t>Mun. Government of Jose Panganiban</t>
  </si>
  <si>
    <t xml:space="preserve">Grand Cenia Hotel and Residences  </t>
  </si>
  <si>
    <t>Archbishop Reyes Avenue corner Apitong Street, Barangay Camputhaw, Cebu City</t>
  </si>
  <si>
    <t>GST Iloilo Corporate Center</t>
  </si>
  <si>
    <t xml:space="preserve">Quezon Street, Barangay Sampaguita, Iloilo City </t>
  </si>
  <si>
    <t>GST Iloilo Corporation</t>
  </si>
  <si>
    <t xml:space="preserve">GT Times Square Cebu </t>
  </si>
  <si>
    <t>J. Llorente corner Don Mariano Cui Street, Capitol Site, Cebu City</t>
  </si>
  <si>
    <t xml:space="preserve">Gyeongju Development Corporation </t>
  </si>
  <si>
    <t xml:space="preserve">Hi Point Information Technology Tower 1 </t>
  </si>
  <si>
    <t xml:space="preserve">Omapad Road, Opao, Mandaue City </t>
  </si>
  <si>
    <t>High Point Information Technology Park, Inc.</t>
  </si>
  <si>
    <t xml:space="preserve">Hi Point Information Technology Tower 2  </t>
  </si>
  <si>
    <t xml:space="preserve">Hi Point Information Technology Tower 3  </t>
  </si>
  <si>
    <t>HIJO</t>
  </si>
  <si>
    <t>Hijo Special Economic Zone</t>
  </si>
  <si>
    <t>Davao Del Norte</t>
  </si>
  <si>
    <t>ILBU</t>
  </si>
  <si>
    <t xml:space="preserve">Insular Life Building </t>
  </si>
  <si>
    <t>6781 Ayala Avenue corner Paseo de Roxas, Makati City</t>
  </si>
  <si>
    <t>ICTE</t>
  </si>
  <si>
    <t xml:space="preserve">Island Cove Tourism Economic Zone </t>
  </si>
  <si>
    <t>Covelandia Road, Binakayan, Kawit, Cavite</t>
  </si>
  <si>
    <t xml:space="preserve">Island Cove Corporation </t>
  </si>
  <si>
    <t xml:space="preserve">Jackman Plaza - I.T. Center  </t>
  </si>
  <si>
    <t>EDSA, Muñoz, Quezon City</t>
  </si>
  <si>
    <t xml:space="preserve">Phil. Onwards Realty Corp. </t>
  </si>
  <si>
    <t>JBSC</t>
  </si>
  <si>
    <t xml:space="preserve">JELP Business Solution Center </t>
  </si>
  <si>
    <t>409 Shaw Boulevard, Mandaluyong City</t>
  </si>
  <si>
    <t xml:space="preserve">JELP Real Estate Development Corporation </t>
  </si>
  <si>
    <t xml:space="preserve">Juan Luna Building  </t>
  </si>
  <si>
    <t>120 Juan Luna St., Binondo, Manila</t>
  </si>
  <si>
    <t>Gealach, Inc</t>
  </si>
  <si>
    <t>Commonwealth and Luzon Avenue, Quezon City</t>
  </si>
  <si>
    <t xml:space="preserve">Bedrock Realty and Investment Corporation </t>
  </si>
  <si>
    <t>Kelly Special Economic Zone</t>
  </si>
  <si>
    <t>Kelly, Tuding &amp; Gumatdang, Itogon, Benguet</t>
  </si>
  <si>
    <t>Benguet Corp.</t>
  </si>
  <si>
    <t xml:space="preserve">LB Centtro   </t>
  </si>
  <si>
    <t xml:space="preserve"> Barangay Batong Malake, Los Baños, Laguna</t>
  </si>
  <si>
    <t>Oikodomeo Construction Corp.</t>
  </si>
  <si>
    <t>Legaspi City Special Economic Zone</t>
  </si>
  <si>
    <t>Sitio Caridad, Banquerohan, Legaspi City, Albay</t>
  </si>
  <si>
    <t>City Government of Legaspi</t>
  </si>
  <si>
    <t>LHIC</t>
  </si>
  <si>
    <t>Libran House IT Center</t>
  </si>
  <si>
    <t>144 Legaspi Street, Makati City</t>
  </si>
  <si>
    <t>Libran House Realty Corporation</t>
  </si>
  <si>
    <t xml:space="preserve">Lopue's San Sebastian  I.T. Center  </t>
  </si>
  <si>
    <t>Corner Araneta and San Sebastian Streets, Bacolod City</t>
  </si>
  <si>
    <t>Lopue's San Sebastian Corporation</t>
  </si>
  <si>
    <t xml:space="preserve">Manila COD IT Building  </t>
  </si>
  <si>
    <t>General Romulo Street, Araneta Center, Cubao, Quezon City</t>
  </si>
  <si>
    <t>Rosario Brothers Company, Inc.</t>
  </si>
  <si>
    <t xml:space="preserve">MDi Corporate Center  </t>
  </si>
  <si>
    <t>10th Avenue corner 39th Street, Bonifacio Global City, Taguig City</t>
  </si>
  <si>
    <t>MDI Group Holdings, Inc.</t>
  </si>
  <si>
    <t>MITB</t>
  </si>
  <si>
    <t>Megacenter IT Building</t>
  </si>
  <si>
    <t>General Tinio and Melencio Streets, Cabanatuan City</t>
  </si>
  <si>
    <t>CHAS Realty and Development Corporation</t>
  </si>
  <si>
    <t>Cabanatuan City</t>
  </si>
  <si>
    <t>Metro IT Park</t>
  </si>
  <si>
    <t>Metrobank Avenue, Metropolitan Park, Central Park 1-A, San Rafael, Pasay City</t>
  </si>
  <si>
    <t>METS</t>
  </si>
  <si>
    <t xml:space="preserve">Metropolis Star </t>
  </si>
  <si>
    <t>South Super Highway, Alabang, Muntinlupa City</t>
  </si>
  <si>
    <t xml:space="preserve">Metropolitan Technological Complex </t>
  </si>
  <si>
    <t>Metrobank Avenue, Metropolitan Park, Central Business Park 1-A, San Rafael, Pasay City</t>
  </si>
  <si>
    <t>Mindanao Economic Development Zone            (formerly Sarangani Economic Development Zone (Matinao))</t>
  </si>
  <si>
    <t>Matinao, Polomolok, South Cotabato</t>
  </si>
  <si>
    <t xml:space="preserve">Richmond Land Innovations, Inc. </t>
  </si>
  <si>
    <t>Naga City IT (Cyber) Park</t>
  </si>
  <si>
    <t>Felix Plazo St., Sabang, Naga City, Province of Camarines Sur</t>
  </si>
  <si>
    <t>Metroland Properties and Management Corporation</t>
  </si>
  <si>
    <t>Nasipit Agusan del Norte Industrial Estate</t>
  </si>
  <si>
    <t>Camagong and Talisay, Nasipit, Agusan del Norte</t>
  </si>
  <si>
    <t>Provincial Govt't. of Agusan Del Norte/ PEA</t>
  </si>
  <si>
    <t>Agusan del Norte</t>
  </si>
  <si>
    <t>NCTO</t>
  </si>
  <si>
    <t>New Cebu Township</t>
  </si>
  <si>
    <t>Cantao-an, Naga, Cebu</t>
  </si>
  <si>
    <t>North Negros Agro-Industrial Export Processing Zone</t>
  </si>
  <si>
    <t>Barangay Paraiso, Sagay City, Negros Occidental</t>
  </si>
  <si>
    <t>City Government of Sagay, Negros Occidental</t>
  </si>
  <si>
    <t>NUVO.CITY</t>
  </si>
  <si>
    <t>E. Rodriguez  Jr. Avenue cor Calle Industria, Bagumbayan, Quezon City</t>
  </si>
  <si>
    <t>Nuvoland Philippines, Inc.</t>
  </si>
  <si>
    <t>One Asia Business Center</t>
  </si>
  <si>
    <t xml:space="preserve">Barangay San Antonio, Biñan City, Laguna </t>
  </si>
  <si>
    <t>Extraordinary Development Corporation</t>
  </si>
  <si>
    <t>P &amp; S Ecozone</t>
  </si>
  <si>
    <t>Km. 48, Mc Arthur Highway, Barrios of Iba Este, San Marcos and Palimbang, Calumpit, Bulacan</t>
  </si>
  <si>
    <t>P &amp; S Holdings Corporation</t>
  </si>
  <si>
    <t xml:space="preserve">PCH IT Center </t>
  </si>
  <si>
    <t>95 A. Bonifacio Street, Baguio City</t>
  </si>
  <si>
    <t xml:space="preserve">Annie Marie C. Halili </t>
  </si>
  <si>
    <t>PIAT</t>
  </si>
  <si>
    <t>Philippine Int'l Air Terminals Co. SEZ</t>
  </si>
  <si>
    <t>Villamor Airbase, Pasay City</t>
  </si>
  <si>
    <t>Phil. Int'l Air &amp; Transport Co., Inc.</t>
  </si>
  <si>
    <t xml:space="preserve">Philnico Industrial Estate </t>
  </si>
  <si>
    <t>Nonoc Island, Surigao del Norte</t>
  </si>
  <si>
    <t>Philnico Mining &amp; Industrial Corp.</t>
  </si>
  <si>
    <t xml:space="preserve">Plazuela de Iloilo </t>
  </si>
  <si>
    <t>Benigno Aquino Avenue, Barangay San Rafael, Iloilo City</t>
  </si>
  <si>
    <t>Florete Land, Inc.</t>
  </si>
  <si>
    <t>PNOC Petrochemical Industrial Estate</t>
  </si>
  <si>
    <t>PNOC Petrochemical Dev't. Corp.</t>
  </si>
  <si>
    <t>Polambato-Bogo Economic Zone</t>
  </si>
  <si>
    <t>Polambato, Bogo, Cebu</t>
  </si>
  <si>
    <t>WenMar Development Corp.</t>
  </si>
  <si>
    <t>Poro Point Special Economic Zone</t>
  </si>
  <si>
    <t>San Fernando City, La Union</t>
  </si>
  <si>
    <t>Poro Point Management Corporation</t>
  </si>
  <si>
    <t>PSMT IT Building</t>
  </si>
  <si>
    <t>73 Ortigas Ave. Ext., Barangay Sta. Lucia, Pasig City</t>
  </si>
  <si>
    <t>PSMT Philippines, Inc</t>
  </si>
  <si>
    <t>Pueblo de Panay Technopark</t>
  </si>
  <si>
    <t xml:space="preserve"> Roxas City, Capiz</t>
  </si>
  <si>
    <t>Pueblo de Panay, Inc.</t>
  </si>
  <si>
    <t>Capiz</t>
  </si>
  <si>
    <t>Qimonda I.T. Center</t>
  </si>
  <si>
    <t>Don Serging Avenue, North Reclamation Area, Cebu City, Cebu</t>
  </si>
  <si>
    <t xml:space="preserve">Qimonda Holdings, Inc. </t>
  </si>
  <si>
    <t>Dr. A. Santos Avenue, Barangay San Dionisio, Parañaque City</t>
  </si>
  <si>
    <t xml:space="preserve">Rack I.T. Data Center, Inc. </t>
  </si>
  <si>
    <t>RAPU</t>
  </si>
  <si>
    <t>Rapu-Rapu Ecozone</t>
  </si>
  <si>
    <t>Malobago and Pagcolbon, Rapu-Rapu, Albay</t>
  </si>
  <si>
    <t xml:space="preserve">Rapu-Rapu Minerals, Inc. </t>
  </si>
  <si>
    <t xml:space="preserve">Reliance I.T. Center </t>
  </si>
  <si>
    <t>99 E. Rodriguez Jr., Barrio Ugong, Pasig City</t>
  </si>
  <si>
    <t xml:space="preserve">Comclark Network and Technology Corporation </t>
  </si>
  <si>
    <t>Republic Wakepark</t>
  </si>
  <si>
    <t>Nuvali Development Complex, Barangay Canlubang, Calamba City, Laguna</t>
  </si>
  <si>
    <t xml:space="preserve">Republic Wake Parks, Inc. </t>
  </si>
  <si>
    <t>RCIB</t>
  </si>
  <si>
    <t>Riverbank Center ICT Bldg I</t>
  </si>
  <si>
    <t>A. Bonifacio Ave.,  Barangka, Marikina City</t>
  </si>
  <si>
    <t>Riverbanks Development Corporation</t>
  </si>
  <si>
    <t>RCI2</t>
  </si>
  <si>
    <t>Riverbank Center ICT Bldg II</t>
  </si>
  <si>
    <t>RLC Special Economic Zone</t>
  </si>
  <si>
    <t xml:space="preserve">Simlong, Batangas City, Batangas </t>
  </si>
  <si>
    <t>Robinsons Realty &amp; Mgt. Corp.</t>
  </si>
  <si>
    <t xml:space="preserve">Batangas </t>
  </si>
  <si>
    <t xml:space="preserve">Naga Diversion Road corner Almeda Highway, Barangay Triangulo, Naga City </t>
  </si>
  <si>
    <t xml:space="preserve">Robinsons Place Ilocos Norte Expansion </t>
  </si>
  <si>
    <t>Valdez Compound, Barangay 1 San Francisco, San Nicolas, Ilocos Norte</t>
  </si>
  <si>
    <t xml:space="preserve">Robinsons Place Iloilo </t>
  </si>
  <si>
    <t>Ledesma Street, Iloilo City</t>
  </si>
  <si>
    <t>RSMP</t>
  </si>
  <si>
    <t>Robinsons Starmills Pampanga</t>
  </si>
  <si>
    <t>Olongapo-Gapan Road, Brgy. San Jose, San Fernando City, Pampanga</t>
  </si>
  <si>
    <t>Samal Casino Resort</t>
  </si>
  <si>
    <t>San Isidro and Libertad, Kaputian,  Samal City, Davao Del Norte</t>
  </si>
  <si>
    <t>Ekran Services Inc.</t>
  </si>
  <si>
    <t>San Lazaro Leisure and Business Park</t>
  </si>
  <si>
    <t xml:space="preserve">Barangay Lantic, Carmona, Cavite </t>
  </si>
  <si>
    <t xml:space="preserve">Manila Jockey Club, Inc. </t>
  </si>
  <si>
    <t>Shannalyne Technological and Environmental Park</t>
  </si>
  <si>
    <t>Milagros, Esperanza, Agusan del Sur</t>
  </si>
  <si>
    <t>Shannalyne, Inc.</t>
  </si>
  <si>
    <t>Agusan del Sur</t>
  </si>
  <si>
    <t xml:space="preserve">SM City Bacolod IT Center  </t>
  </si>
  <si>
    <t>Reclamation Area, Bacolod City</t>
  </si>
  <si>
    <t>SMCB</t>
  </si>
  <si>
    <t xml:space="preserve">SM City Bacoor  </t>
  </si>
  <si>
    <t>Gen. Aguinaldo cor. Tirona Hway, Brgy. Habay II, Bacoor City</t>
  </si>
  <si>
    <t xml:space="preserve">SM City Rosario I.T. Center  </t>
  </si>
  <si>
    <t>Barangay Tejero, Rosario, Cavite</t>
  </si>
  <si>
    <t>SM City San Mateo</t>
  </si>
  <si>
    <t>General Luna Avenue, Barangay Ampid 1, San Mateo, Rizal</t>
  </si>
  <si>
    <t>SMC1</t>
  </si>
  <si>
    <t xml:space="preserve">SM CyberZone 1  </t>
  </si>
  <si>
    <t>Block 9, SM Central Business Park, Bay City, Pasay City</t>
  </si>
  <si>
    <t>SMIC</t>
  </si>
  <si>
    <t xml:space="preserve">SM iCity  </t>
  </si>
  <si>
    <t>SM iCity 3</t>
  </si>
  <si>
    <t>SM Central Business Park 1-A, Mall of Asia Complex, Pasay City</t>
  </si>
  <si>
    <t xml:space="preserve">SMBL IT Center  </t>
  </si>
  <si>
    <t>Doña Remedios, Trinidad Highway, Baliwag, Bulacan</t>
  </si>
  <si>
    <t xml:space="preserve">SMNV IT Center </t>
  </si>
  <si>
    <t>Quirino Highway, Barangay San Bartolome, Quezon City</t>
  </si>
  <si>
    <t>South Coast Ecozone</t>
  </si>
  <si>
    <t>Papaya, Nasugbu, Batangas</t>
  </si>
  <si>
    <t>Manila South Coast Development Corp.</t>
  </si>
  <si>
    <t>South Forbes Cyber Park</t>
  </si>
  <si>
    <t>South Forbes Golf City, Barangay Inhican, Silang, Cavite</t>
  </si>
  <si>
    <t xml:space="preserve">Cathay Land, Inc. </t>
  </si>
  <si>
    <t xml:space="preserve">Indo-China Drive, Filinvest Northgate Business District, Alabang, Muntinlupa City </t>
  </si>
  <si>
    <t>Southkey Development Corp.</t>
  </si>
  <si>
    <t>Starmall EDSA-Shaw</t>
  </si>
  <si>
    <t>Shaw Boulevard cor. EDSA, Mandaluyong City</t>
  </si>
  <si>
    <t>Subic Hermosa Cyber City</t>
  </si>
  <si>
    <t>Culis and Sumalo, Hermosa, Bataan</t>
  </si>
  <si>
    <t>Subic-Hermosa Cyber City Dev't. Corp.</t>
  </si>
  <si>
    <t xml:space="preserve">Suntech iPark </t>
  </si>
  <si>
    <t>Lancaster Estates, Imus, Cavite</t>
  </si>
  <si>
    <t xml:space="preserve">Property Company of Friends, Inc. </t>
  </si>
  <si>
    <t>TITP</t>
  </si>
  <si>
    <t xml:space="preserve">Taft Information Technology Park </t>
  </si>
  <si>
    <t>Poblacion and Subangdaku, Mandaue City</t>
  </si>
  <si>
    <t>Taft Property Venture Development Corp.</t>
  </si>
  <si>
    <t xml:space="preserve">Tarlac Provincial IT Park I </t>
  </si>
  <si>
    <t xml:space="preserve">Tarlac Provincial IT Park III </t>
  </si>
  <si>
    <t>Brgy. San Isidro, Tarlac City</t>
  </si>
  <si>
    <t xml:space="preserve">TechZone Building </t>
  </si>
  <si>
    <t xml:space="preserve">Sen. Gil Puyat Avenue, Makati City </t>
  </si>
  <si>
    <t xml:space="preserve">STI Education Services Group, Inc. </t>
  </si>
  <si>
    <t>The 30th Corporate Center</t>
  </si>
  <si>
    <t>Meralco Avenue corner St. Paul Road, Barangay Ugong, Pasig City</t>
  </si>
  <si>
    <t>The Facilities Centre</t>
  </si>
  <si>
    <t>548 Shaw Boulevard, Mandaluyong City</t>
  </si>
  <si>
    <t>Facilities Centre Condominium Corporation</t>
  </si>
  <si>
    <t xml:space="preserve">The Orchard Tower Manila   </t>
  </si>
  <si>
    <t>961 Juan Luna Street, Barangay 7, Tondo, Manila</t>
  </si>
  <si>
    <t xml:space="preserve">S. &amp; U. Real Estate Corporation </t>
  </si>
  <si>
    <t>TPAC</t>
  </si>
  <si>
    <t>8757 Paseo de Roxas corner Sedeño Street, Salcedo Village, Makati City</t>
  </si>
  <si>
    <t xml:space="preserve">The Peak Tower </t>
  </si>
  <si>
    <t>No. 107 Leviste Street, Salcedo Village, Makati City</t>
  </si>
  <si>
    <t>PHCOLO Inc.</t>
  </si>
  <si>
    <t>Valdez Center, San Nicolas, Ilocos Norte</t>
  </si>
  <si>
    <t xml:space="preserve">VVH Realty Corporation </t>
  </si>
  <si>
    <t>TAIE</t>
  </si>
  <si>
    <t>Tigerland Agro-Industrial Economic Zone</t>
  </si>
  <si>
    <t xml:space="preserve">Barangay Mabacong, Batangas City </t>
  </si>
  <si>
    <t xml:space="preserve">Tigerland Realty Corporation </t>
  </si>
  <si>
    <t>Tubay Agri-Processing Center</t>
  </si>
  <si>
    <t>Doña Rosario, Tubay,  Agusan del Norte</t>
  </si>
  <si>
    <t>JC Agricultural Development, Inc.</t>
  </si>
  <si>
    <t xml:space="preserve">Twenty-five Seven McKinley  </t>
  </si>
  <si>
    <t>7th Avenue corner 25th St., Bonifacio Global City, Fort Bonifacio, Taguig City</t>
  </si>
  <si>
    <t xml:space="preserve">Focus Palantir, Inc. </t>
  </si>
  <si>
    <t>UPLB Agro-Industial Park</t>
  </si>
  <si>
    <t>University of the Philippines, Los Baños, Laguna</t>
  </si>
  <si>
    <t xml:space="preserve">University of the Philippines Los Baños </t>
  </si>
  <si>
    <t>UPLB Information Technology Park</t>
  </si>
  <si>
    <t xml:space="preserve">Vista Hub  </t>
  </si>
  <si>
    <t xml:space="preserve">Lot 5 &amp; 6, 21st Drive Bonifacio Global City, Taguig </t>
  </si>
  <si>
    <t>VTTO</t>
  </si>
  <si>
    <t xml:space="preserve">V-tech Tower   </t>
  </si>
  <si>
    <t>G. Araneta Avneue cor. Ma. Clara Street, Quezon City</t>
  </si>
  <si>
    <t>SD Publications, Inc.</t>
  </si>
  <si>
    <t xml:space="preserve">YY Star DAS Information Technology Center </t>
  </si>
  <si>
    <t>Barangay Bagacay, Dumaguete City, Negros Oriental</t>
  </si>
  <si>
    <t>YY Star DAS Incorporated</t>
  </si>
  <si>
    <t>Total</t>
  </si>
  <si>
    <t>Lot 8, Block 5, 32nd Street, Bonifacio Global City, Taguig City</t>
  </si>
  <si>
    <t xml:space="preserve">Menarco Development Corporation </t>
  </si>
  <si>
    <t>A.S. Fortuna corner P. Remedio St., Banilad, Mandaue City</t>
  </si>
  <si>
    <t>Golden View Properties &amp; Development Corp.</t>
  </si>
  <si>
    <t>2RLA</t>
  </si>
  <si>
    <t>ALBS</t>
  </si>
  <si>
    <t>APBM</t>
  </si>
  <si>
    <t>APNW</t>
  </si>
  <si>
    <t>AXMG</t>
  </si>
  <si>
    <t>AMYF</t>
  </si>
  <si>
    <t>AUJQ</t>
  </si>
  <si>
    <t>AFLJ</t>
  </si>
  <si>
    <t>AEHK</t>
  </si>
  <si>
    <t>AEPA</t>
  </si>
  <si>
    <t>BCTQ</t>
  </si>
  <si>
    <t>BTIO</t>
  </si>
  <si>
    <t>BRTM</t>
  </si>
  <si>
    <t>CKUZ</t>
  </si>
  <si>
    <t>CPNK</t>
  </si>
  <si>
    <t>CJLO</t>
  </si>
  <si>
    <t>CAMV</t>
  </si>
  <si>
    <t>CEWT</t>
  </si>
  <si>
    <t>DAFA</t>
  </si>
  <si>
    <t>EAJV</t>
  </si>
  <si>
    <t>EQMS</t>
  </si>
  <si>
    <t>FIST</t>
  </si>
  <si>
    <t>FFUU</t>
  </si>
  <si>
    <t>FRTI</t>
  </si>
  <si>
    <t>GVZI</t>
  </si>
  <si>
    <t>LQFF</t>
  </si>
  <si>
    <t>MATI</t>
  </si>
  <si>
    <t>MDHD</t>
  </si>
  <si>
    <t>MEFQ</t>
  </si>
  <si>
    <t>NRAD</t>
  </si>
  <si>
    <t>NRLO</t>
  </si>
  <si>
    <t>NHEW</t>
  </si>
  <si>
    <t>OFCH</t>
  </si>
  <si>
    <t>OIDR</t>
  </si>
  <si>
    <t>PFKP</t>
  </si>
  <si>
    <t>PNNM</t>
  </si>
  <si>
    <t>PBVX</t>
  </si>
  <si>
    <t>RJCZ</t>
  </si>
  <si>
    <t>ROPD</t>
  </si>
  <si>
    <t>SBPJ</t>
  </si>
  <si>
    <t>STRO</t>
  </si>
  <si>
    <t>SWRJ</t>
  </si>
  <si>
    <t>SMDI</t>
  </si>
  <si>
    <t>SULC</t>
  </si>
  <si>
    <t>SOLX</t>
  </si>
  <si>
    <t>SGTO</t>
  </si>
  <si>
    <t>TLCB</t>
  </si>
  <si>
    <t>TUGT</t>
  </si>
  <si>
    <t>UEOY</t>
  </si>
  <si>
    <t>UWKV</t>
  </si>
  <si>
    <t>VQSY</t>
  </si>
  <si>
    <t>WOJF</t>
  </si>
  <si>
    <t>WXMG</t>
  </si>
  <si>
    <t>8ANV</t>
  </si>
  <si>
    <t>AYEX</t>
  </si>
  <si>
    <t>ACFX</t>
  </si>
  <si>
    <t>AWGD</t>
  </si>
  <si>
    <t>AFWU</t>
  </si>
  <si>
    <t>AZCR</t>
  </si>
  <si>
    <t>APDG</t>
  </si>
  <si>
    <t>ABUC</t>
  </si>
  <si>
    <t>BTRT</t>
  </si>
  <si>
    <t>BVTF</t>
  </si>
  <si>
    <t>CDUN</t>
  </si>
  <si>
    <t>CBCK</t>
  </si>
  <si>
    <t>CAIC</t>
  </si>
  <si>
    <t>CAIL</t>
  </si>
  <si>
    <t>CGRF</t>
  </si>
  <si>
    <t>CRIX</t>
  </si>
  <si>
    <t>CIRC</t>
  </si>
  <si>
    <t>CTWW</t>
  </si>
  <si>
    <t>CXMB</t>
  </si>
  <si>
    <t>DHBE</t>
  </si>
  <si>
    <t>EOJX</t>
  </si>
  <si>
    <t>ESGQ</t>
  </si>
  <si>
    <t>EHUY</t>
  </si>
  <si>
    <t>ECFZ</t>
  </si>
  <si>
    <t>EDGR</t>
  </si>
  <si>
    <t>ELXJ</t>
  </si>
  <si>
    <t>FIPI</t>
  </si>
  <si>
    <t>FEIP</t>
  </si>
  <si>
    <t>FBIP</t>
  </si>
  <si>
    <t>FNLN</t>
  </si>
  <si>
    <t>FZQK</t>
  </si>
  <si>
    <t>FOPZ</t>
  </si>
  <si>
    <t>GOJZ</t>
  </si>
  <si>
    <t>GGIZ</t>
  </si>
  <si>
    <t>GDYH</t>
  </si>
  <si>
    <t>GCHR</t>
  </si>
  <si>
    <t>GICC</t>
  </si>
  <si>
    <t>GTSC</t>
  </si>
  <si>
    <t>HDAS</t>
  </si>
  <si>
    <t>HXJD</t>
  </si>
  <si>
    <t>HCVB</t>
  </si>
  <si>
    <t>JEIW</t>
  </si>
  <si>
    <t>JULB</t>
  </si>
  <si>
    <t>KIJW</t>
  </si>
  <si>
    <t>KECG</t>
  </si>
  <si>
    <t>LGHI</t>
  </si>
  <si>
    <t>LKWD</t>
  </si>
  <si>
    <t>LITC</t>
  </si>
  <si>
    <t>LMVK</t>
  </si>
  <si>
    <t>MDRI</t>
  </si>
  <si>
    <t>MEVH</t>
  </si>
  <si>
    <t>MIED</t>
  </si>
  <si>
    <t>MBFA</t>
  </si>
  <si>
    <t>MAPG</t>
  </si>
  <si>
    <t>MEDZ</t>
  </si>
  <si>
    <t>NCIC</t>
  </si>
  <si>
    <t>NADN</t>
  </si>
  <si>
    <t>NGWU</t>
  </si>
  <si>
    <t>NKET</t>
  </si>
  <si>
    <t>ORVR</t>
  </si>
  <si>
    <t>OINV</t>
  </si>
  <si>
    <t>PKQW</t>
  </si>
  <si>
    <t>PDBB</t>
  </si>
  <si>
    <t>PHIE</t>
  </si>
  <si>
    <t>PLDI</t>
  </si>
  <si>
    <t>PNPC</t>
  </si>
  <si>
    <t>PLHR</t>
  </si>
  <si>
    <t>PIMN</t>
  </si>
  <si>
    <t>PAKO</t>
  </si>
  <si>
    <t>PXFS</t>
  </si>
  <si>
    <t>QMME</t>
  </si>
  <si>
    <t>RDUB</t>
  </si>
  <si>
    <t>REIC</t>
  </si>
  <si>
    <t>REPW</t>
  </si>
  <si>
    <t>RWDQ</t>
  </si>
  <si>
    <t>RCDO</t>
  </si>
  <si>
    <t>RBME</t>
  </si>
  <si>
    <t>REPM</t>
  </si>
  <si>
    <t>RDMG</t>
  </si>
  <si>
    <t>ROPI</t>
  </si>
  <si>
    <t>SFNM</t>
  </si>
  <si>
    <t>SLLB</t>
  </si>
  <si>
    <t>SRJC</t>
  </si>
  <si>
    <t>SCBI</t>
  </si>
  <si>
    <t>STGG</t>
  </si>
  <si>
    <t>SJHJ</t>
  </si>
  <si>
    <t>SMEH</t>
  </si>
  <si>
    <t>SVLH</t>
  </si>
  <si>
    <t>SXHU</t>
  </si>
  <si>
    <t>SMFN</t>
  </si>
  <si>
    <t>SGQX</t>
  </si>
  <si>
    <t>SFCP</t>
  </si>
  <si>
    <t>SDMZ</t>
  </si>
  <si>
    <t>STES</t>
  </si>
  <si>
    <t>STFX</t>
  </si>
  <si>
    <t>SMDP</t>
  </si>
  <si>
    <t>TAPO</t>
  </si>
  <si>
    <t>THPT</t>
  </si>
  <si>
    <t>TLMB</t>
  </si>
  <si>
    <t>TLII</t>
  </si>
  <si>
    <t>TZYO</t>
  </si>
  <si>
    <t>TYXX</t>
  </si>
  <si>
    <t>TMBX</t>
  </si>
  <si>
    <t>TGQR</t>
  </si>
  <si>
    <t>TGJJ</t>
  </si>
  <si>
    <t>TULD</t>
  </si>
  <si>
    <t>TJVV</t>
  </si>
  <si>
    <t>UBNM</t>
  </si>
  <si>
    <t>UEJW</t>
  </si>
  <si>
    <t>VCQB</t>
  </si>
  <si>
    <t>YYGK</t>
  </si>
  <si>
    <t>1BGY</t>
  </si>
  <si>
    <t>8JIQ</t>
  </si>
  <si>
    <t>ACLC</t>
  </si>
  <si>
    <t>ACTC</t>
  </si>
  <si>
    <t>ALSR</t>
  </si>
  <si>
    <t>AUJC</t>
  </si>
  <si>
    <t>AKKK</t>
  </si>
  <si>
    <t>AWUG</t>
  </si>
  <si>
    <t>ACFB</t>
  </si>
  <si>
    <t>APWY</t>
  </si>
  <si>
    <t>AJPT</t>
  </si>
  <si>
    <t>AZEW</t>
  </si>
  <si>
    <t>AGIB</t>
  </si>
  <si>
    <t>AVKO</t>
  </si>
  <si>
    <t>AKER</t>
  </si>
  <si>
    <t>AQBI</t>
  </si>
  <si>
    <t>AIBT</t>
  </si>
  <si>
    <t>AMIB</t>
  </si>
  <si>
    <t>AFEV</t>
  </si>
  <si>
    <t>AEFY</t>
  </si>
  <si>
    <t>ARBE</t>
  </si>
  <si>
    <t>AETH</t>
  </si>
  <si>
    <t>AJDE</t>
  </si>
  <si>
    <t>AHWU</t>
  </si>
  <si>
    <t>AHSG</t>
  </si>
  <si>
    <t>AVKG</t>
  </si>
  <si>
    <t>AHOB</t>
  </si>
  <si>
    <t>ATKB</t>
  </si>
  <si>
    <t>AISE</t>
  </si>
  <si>
    <t>BACS</t>
  </si>
  <si>
    <t>BJTV</t>
  </si>
  <si>
    <t>BVOP</t>
  </si>
  <si>
    <t>BJOV</t>
  </si>
  <si>
    <t>BKTP</t>
  </si>
  <si>
    <t>BFTT</t>
  </si>
  <si>
    <t>BXHA</t>
  </si>
  <si>
    <t>BQDC</t>
  </si>
  <si>
    <t>BUDM</t>
  </si>
  <si>
    <t>BANS</t>
  </si>
  <si>
    <t>BXNX</t>
  </si>
  <si>
    <t>BDBU</t>
  </si>
  <si>
    <t>BZAI</t>
  </si>
  <si>
    <t>BWSR</t>
  </si>
  <si>
    <t>BARP</t>
  </si>
  <si>
    <t>BKNL</t>
  </si>
  <si>
    <t>BATS</t>
  </si>
  <si>
    <t>BGYR</t>
  </si>
  <si>
    <t>BEDW</t>
  </si>
  <si>
    <t>CRJH</t>
  </si>
  <si>
    <t>COSB</t>
  </si>
  <si>
    <t>CNMP</t>
  </si>
  <si>
    <t>CQJU</t>
  </si>
  <si>
    <t>CYCM</t>
  </si>
  <si>
    <t>CLYY</t>
  </si>
  <si>
    <t>CQAQ</t>
  </si>
  <si>
    <t>COVX</t>
  </si>
  <si>
    <t>CEGM</t>
  </si>
  <si>
    <t>CJBR</t>
  </si>
  <si>
    <t>CTUL</t>
  </si>
  <si>
    <t>QCNS</t>
  </si>
  <si>
    <t>CJKF</t>
  </si>
  <si>
    <t>CHQB</t>
  </si>
  <si>
    <t>DKIP</t>
  </si>
  <si>
    <t>DXLR</t>
  </si>
  <si>
    <t>DQWZ</t>
  </si>
  <si>
    <t>DHSY</t>
  </si>
  <si>
    <t>DTWQ</t>
  </si>
  <si>
    <t>DTXU</t>
  </si>
  <si>
    <t>DSHH</t>
  </si>
  <si>
    <t>DBSX</t>
  </si>
  <si>
    <t>DNIM</t>
  </si>
  <si>
    <t>DRTO</t>
  </si>
  <si>
    <t>DZAJ</t>
  </si>
  <si>
    <t>DFMG</t>
  </si>
  <si>
    <t>DOVD</t>
  </si>
  <si>
    <t>DLRU</t>
  </si>
  <si>
    <t>EQNQ</t>
  </si>
  <si>
    <t>ECVL</t>
  </si>
  <si>
    <t>ENCR</t>
  </si>
  <si>
    <t>EMJJ</t>
  </si>
  <si>
    <t>EYXQ</t>
  </si>
  <si>
    <t>ECPF</t>
  </si>
  <si>
    <t>EINE</t>
  </si>
  <si>
    <t>EFIR</t>
  </si>
  <si>
    <t>EUEP</t>
  </si>
  <si>
    <t>EOIU</t>
  </si>
  <si>
    <t>EYEO</t>
  </si>
  <si>
    <t>EJAK</t>
  </si>
  <si>
    <t>EEEC</t>
  </si>
  <si>
    <t>EXYX</t>
  </si>
  <si>
    <t>FZIB</t>
  </si>
  <si>
    <t>FEIC</t>
  </si>
  <si>
    <t>FJQH</t>
  </si>
  <si>
    <t>FTFT</t>
  </si>
  <si>
    <t>FTFD</t>
  </si>
  <si>
    <t>FVVS</t>
  </si>
  <si>
    <t>FAQS</t>
  </si>
  <si>
    <t>FNWU</t>
  </si>
  <si>
    <t>FIBI</t>
  </si>
  <si>
    <t>FXDQ</t>
  </si>
  <si>
    <t>FPWM</t>
  </si>
  <si>
    <t>FDAJ</t>
  </si>
  <si>
    <t>FNHX</t>
  </si>
  <si>
    <t>FJJP</t>
  </si>
  <si>
    <t>FEGZ</t>
  </si>
  <si>
    <t>FKOD</t>
  </si>
  <si>
    <t>FRHY</t>
  </si>
  <si>
    <t>FGGY</t>
  </si>
  <si>
    <t>FZLZ</t>
  </si>
  <si>
    <t>GCIC</t>
  </si>
  <si>
    <t>GYFU</t>
  </si>
  <si>
    <t>GWTD</t>
  </si>
  <si>
    <t>GTMR</t>
  </si>
  <si>
    <t>GRHN</t>
  </si>
  <si>
    <t>GAIE</t>
  </si>
  <si>
    <t>GETE</t>
  </si>
  <si>
    <t>GRCP</t>
  </si>
  <si>
    <t>GSZB</t>
  </si>
  <si>
    <t>GRLF</t>
  </si>
  <si>
    <t>GWFD</t>
  </si>
  <si>
    <t>GSEJ</t>
  </si>
  <si>
    <t>GOPH</t>
  </si>
  <si>
    <t>GLCG</t>
  </si>
  <si>
    <t>GEJB</t>
  </si>
  <si>
    <t>GBCW</t>
  </si>
  <si>
    <t>GMMP</t>
  </si>
  <si>
    <t>GCQT</t>
  </si>
  <si>
    <t>GKGZ</t>
  </si>
  <si>
    <t>HYSD</t>
  </si>
  <si>
    <t>HWQD</t>
  </si>
  <si>
    <t>HRKD</t>
  </si>
  <si>
    <t>HXDE</t>
  </si>
  <si>
    <t>HKIL</t>
  </si>
  <si>
    <t>HFOX</t>
  </si>
  <si>
    <t>HTEZ</t>
  </si>
  <si>
    <t>HWRP</t>
  </si>
  <si>
    <t>ISFM</t>
  </si>
  <si>
    <t>IZWP</t>
  </si>
  <si>
    <t>IFOW</t>
  </si>
  <si>
    <t>IQQK</t>
  </si>
  <si>
    <t>ISDB</t>
  </si>
  <si>
    <t>ISLY</t>
  </si>
  <si>
    <t>IPTQ</t>
  </si>
  <si>
    <t>IIUK</t>
  </si>
  <si>
    <t>IMIL</t>
  </si>
  <si>
    <t>IETE</t>
  </si>
  <si>
    <t>JCUW</t>
  </si>
  <si>
    <t>JFKD</t>
  </si>
  <si>
    <t>JPEG</t>
  </si>
  <si>
    <t>JICH</t>
  </si>
  <si>
    <t>JZNG</t>
  </si>
  <si>
    <t>JNJN</t>
  </si>
  <si>
    <t>KFDU</t>
  </si>
  <si>
    <t>KJUI</t>
  </si>
  <si>
    <t>KOEM</t>
  </si>
  <si>
    <t>KDPS</t>
  </si>
  <si>
    <t>LZFN</t>
  </si>
  <si>
    <t>LXEP</t>
  </si>
  <si>
    <t>LMAI</t>
  </si>
  <si>
    <t>LUIJ</t>
  </si>
  <si>
    <t>LSWA</t>
  </si>
  <si>
    <t>LNHH</t>
  </si>
  <si>
    <t>LHSY</t>
  </si>
  <si>
    <t>LFCC</t>
  </si>
  <si>
    <t>LENY</t>
  </si>
  <si>
    <t>LEWD</t>
  </si>
  <si>
    <t>LTTX</t>
  </si>
  <si>
    <t>MQCA</t>
  </si>
  <si>
    <t>MJDO</t>
  </si>
  <si>
    <t>MSJM</t>
  </si>
  <si>
    <t>MPSJ</t>
  </si>
  <si>
    <t>MHBQ</t>
  </si>
  <si>
    <t>MVNV</t>
  </si>
  <si>
    <t>MTPX</t>
  </si>
  <si>
    <t>MKTS</t>
  </si>
  <si>
    <t>MAPA</t>
  </si>
  <si>
    <t>MKEB</t>
  </si>
  <si>
    <t>MRQX</t>
  </si>
  <si>
    <t>MNLK</t>
  </si>
  <si>
    <t>MJCZ</t>
  </si>
  <si>
    <t>MOGR</t>
  </si>
  <si>
    <t>MTXK</t>
  </si>
  <si>
    <t>MIMD</t>
  </si>
  <si>
    <t>MTZB</t>
  </si>
  <si>
    <t>MTYL</t>
  </si>
  <si>
    <t>MBEN</t>
  </si>
  <si>
    <t>MQBH</t>
  </si>
  <si>
    <t>MBBU</t>
  </si>
  <si>
    <t>MMFU</t>
  </si>
  <si>
    <t>MXYU</t>
  </si>
  <si>
    <t>MJVH</t>
  </si>
  <si>
    <t>MIOK</t>
  </si>
  <si>
    <t>MMIC</t>
  </si>
  <si>
    <t>MFBB</t>
  </si>
  <si>
    <t>MBET</t>
  </si>
  <si>
    <t>NUDD</t>
  </si>
  <si>
    <t>NNSV</t>
  </si>
  <si>
    <t>NKEM</t>
  </si>
  <si>
    <t>NSKD</t>
  </si>
  <si>
    <t>NUAL</t>
  </si>
  <si>
    <t>NMRW</t>
  </si>
  <si>
    <t>NFRI</t>
  </si>
  <si>
    <t>NKBO</t>
  </si>
  <si>
    <t>NITC</t>
  </si>
  <si>
    <t>NLZA</t>
  </si>
  <si>
    <t>NNCI</t>
  </si>
  <si>
    <t>NGKE</t>
  </si>
  <si>
    <t>NKPU</t>
  </si>
  <si>
    <t>NPXJ</t>
  </si>
  <si>
    <t>NHPJ</t>
  </si>
  <si>
    <t>NYDW</t>
  </si>
  <si>
    <t>NTUF</t>
  </si>
  <si>
    <t>OGKT</t>
  </si>
  <si>
    <t>OKMG</t>
  </si>
  <si>
    <t>OHFC</t>
  </si>
  <si>
    <t>ODBV</t>
  </si>
  <si>
    <t>ODRO</t>
  </si>
  <si>
    <t>ORCA</t>
  </si>
  <si>
    <t>OYKY</t>
  </si>
  <si>
    <t>OVTG</t>
  </si>
  <si>
    <t>OFDV</t>
  </si>
  <si>
    <t>OEDV</t>
  </si>
  <si>
    <t>PISP</t>
  </si>
  <si>
    <t>PUSJ</t>
  </si>
  <si>
    <t>PTXP</t>
  </si>
  <si>
    <t>PONQ</t>
  </si>
  <si>
    <t>PHOQ</t>
  </si>
  <si>
    <t>PBEZ</t>
  </si>
  <si>
    <t>PQTO</t>
  </si>
  <si>
    <t>PYYS</t>
  </si>
  <si>
    <t>PJWN</t>
  </si>
  <si>
    <t>PUPN</t>
  </si>
  <si>
    <t>PMMO</t>
  </si>
  <si>
    <t>POPQ</t>
  </si>
  <si>
    <t>PCBY</t>
  </si>
  <si>
    <t>PMXZ</t>
  </si>
  <si>
    <t>PKSE</t>
  </si>
  <si>
    <t>PFZR</t>
  </si>
  <si>
    <t>PQOD</t>
  </si>
  <si>
    <t>PMUS</t>
  </si>
  <si>
    <t>PYPA</t>
  </si>
  <si>
    <t>PJZT</t>
  </si>
  <si>
    <t>PLCB</t>
  </si>
  <si>
    <t>PHIB</t>
  </si>
  <si>
    <t>PJGE</t>
  </si>
  <si>
    <t>PYIM</t>
  </si>
  <si>
    <t>PIHN</t>
  </si>
  <si>
    <t>PFQP</t>
  </si>
  <si>
    <t>POUL</t>
  </si>
  <si>
    <t>PTEZ</t>
  </si>
  <si>
    <t>PPBL</t>
  </si>
  <si>
    <t>PTEX</t>
  </si>
  <si>
    <t>PJAL</t>
  </si>
  <si>
    <t>POES</t>
  </si>
  <si>
    <t>PRCS</t>
  </si>
  <si>
    <t>PRHJ</t>
  </si>
  <si>
    <t>PFLB</t>
  </si>
  <si>
    <t>POYO</t>
  </si>
  <si>
    <t>PJLI</t>
  </si>
  <si>
    <t>QDLG</t>
  </si>
  <si>
    <t>QMQJ</t>
  </si>
  <si>
    <t>QUUT</t>
  </si>
  <si>
    <t>RDFP</t>
  </si>
  <si>
    <t>RPFZ</t>
  </si>
  <si>
    <t>RPIP</t>
  </si>
  <si>
    <t>RLAG</t>
  </si>
  <si>
    <t>RCPS</t>
  </si>
  <si>
    <t>RGMH</t>
  </si>
  <si>
    <t>RBPC</t>
  </si>
  <si>
    <t>RYSF</t>
  </si>
  <si>
    <t>SSBR</t>
  </si>
  <si>
    <t>SVNZ</t>
  </si>
  <si>
    <t>SRMG</t>
  </si>
  <si>
    <t>SAMI</t>
  </si>
  <si>
    <t>SAGM</t>
  </si>
  <si>
    <t>SJVT</t>
  </si>
  <si>
    <t>SRZY</t>
  </si>
  <si>
    <t>SUMA</t>
  </si>
  <si>
    <t>SBKY</t>
  </si>
  <si>
    <t>SNNF</t>
  </si>
  <si>
    <t>SLSM</t>
  </si>
  <si>
    <t>SYVH</t>
  </si>
  <si>
    <t>SGKT</t>
  </si>
  <si>
    <t>SYHV</t>
  </si>
  <si>
    <t>STMK</t>
  </si>
  <si>
    <t>SMYM</t>
  </si>
  <si>
    <t>SFWB</t>
  </si>
  <si>
    <t>SDZC</t>
  </si>
  <si>
    <t>SDFP</t>
  </si>
  <si>
    <t>SXGG</t>
  </si>
  <si>
    <t>SMIT</t>
  </si>
  <si>
    <t>SLQH</t>
  </si>
  <si>
    <t>SNHQ</t>
  </si>
  <si>
    <t>SFHC</t>
  </si>
  <si>
    <t>SPNL</t>
  </si>
  <si>
    <t>SFNY</t>
  </si>
  <si>
    <t>SLNI</t>
  </si>
  <si>
    <t>SHWE</t>
  </si>
  <si>
    <t>SKTJ</t>
  </si>
  <si>
    <t>SGOS</t>
  </si>
  <si>
    <t>SOCA</t>
  </si>
  <si>
    <t>SPFP</t>
  </si>
  <si>
    <t>SXER</t>
  </si>
  <si>
    <t>SZKX</t>
  </si>
  <si>
    <t>SDJS</t>
  </si>
  <si>
    <t>SXYT</t>
  </si>
  <si>
    <t>SNBL</t>
  </si>
  <si>
    <t>SYLJ</t>
  </si>
  <si>
    <t>SAOM</t>
  </si>
  <si>
    <t>SKOZ</t>
  </si>
  <si>
    <t>SZEV</t>
  </si>
  <si>
    <t>SZAS</t>
  </si>
  <si>
    <t>SIKL</t>
  </si>
  <si>
    <t>SHFR</t>
  </si>
  <si>
    <t>SZSX</t>
  </si>
  <si>
    <t>SEDM</t>
  </si>
  <si>
    <t>SSZO</t>
  </si>
  <si>
    <t>TUJF</t>
  </si>
  <si>
    <t>TTHD</t>
  </si>
  <si>
    <t>TFZQ</t>
  </si>
  <si>
    <t>TZWI</t>
  </si>
  <si>
    <t>TMYK</t>
  </si>
  <si>
    <t>TPMU</t>
  </si>
  <si>
    <t>TEFE</t>
  </si>
  <si>
    <t>TLNT</t>
  </si>
  <si>
    <t>TIDP</t>
  </si>
  <si>
    <t>TWSO</t>
  </si>
  <si>
    <t>TAFX</t>
  </si>
  <si>
    <t>TESL</t>
  </si>
  <si>
    <t>TZEA</t>
  </si>
  <si>
    <t>TGIP</t>
  </si>
  <si>
    <t>TJIG</t>
  </si>
  <si>
    <t>TTUE</t>
  </si>
  <si>
    <t>TLIT</t>
  </si>
  <si>
    <t>TCPE</t>
  </si>
  <si>
    <t>TRJJ</t>
  </si>
  <si>
    <t>TREN</t>
  </si>
  <si>
    <t>THDM</t>
  </si>
  <si>
    <t>TFFO</t>
  </si>
  <si>
    <t>TIMP</t>
  </si>
  <si>
    <t>TEOT</t>
  </si>
  <si>
    <t>TLCL</t>
  </si>
  <si>
    <t>TYUB</t>
  </si>
  <si>
    <t>TYAJ</t>
  </si>
  <si>
    <t>TODX</t>
  </si>
  <si>
    <t>TAMY</t>
  </si>
  <si>
    <t>UNWB</t>
  </si>
  <si>
    <t>UIIK</t>
  </si>
  <si>
    <t>UYIK</t>
  </si>
  <si>
    <t>VELC</t>
  </si>
  <si>
    <t>VQKF</t>
  </si>
  <si>
    <t>VYMV</t>
  </si>
  <si>
    <t>VNGH</t>
  </si>
  <si>
    <t>VNOZ</t>
  </si>
  <si>
    <t>VSHJ</t>
  </si>
  <si>
    <t>VASQ</t>
  </si>
  <si>
    <t>WOFF</t>
  </si>
  <si>
    <t>WFDZ</t>
  </si>
  <si>
    <t>WTEW</t>
  </si>
  <si>
    <t>WTON</t>
  </si>
  <si>
    <t>XZCZ</t>
  </si>
  <si>
    <t>XECM</t>
  </si>
  <si>
    <t>ZQWH</t>
  </si>
  <si>
    <t xml:space="preserve"> LIST OF SPECIAL ECONOMIC ZONES</t>
  </si>
  <si>
    <t>Everden Development Corporation</t>
  </si>
  <si>
    <t>The Philippine-Chinese Industrial Economic Zone</t>
  </si>
  <si>
    <t>Barangays Tambobong, Osmeña and Uli, Dasol, Pangasinan</t>
  </si>
  <si>
    <t xml:space="preserve">First Pangasinan Property Development Corporation </t>
  </si>
  <si>
    <t>Taguibo Agro-Industrial Zone</t>
  </si>
  <si>
    <t xml:space="preserve">Barangay Taguibo, Butuan City </t>
  </si>
  <si>
    <t xml:space="preserve">Taguibo Agro-Economic Zone Corporation </t>
  </si>
  <si>
    <t xml:space="preserve">Butuan City </t>
  </si>
  <si>
    <t>Bicolandia Hills Agro-Industrial Economic Zone</t>
  </si>
  <si>
    <t xml:space="preserve">Barangay Del Rosario, Pamplona, Camarines Sur </t>
  </si>
  <si>
    <t xml:space="preserve">21st Century Resources and Development Corporation </t>
  </si>
  <si>
    <t>Dagupan Urban Satellite Vision, Inc. (DUSVI) IT Park</t>
  </si>
  <si>
    <t>Lucao, Dagupan City</t>
  </si>
  <si>
    <t>Dagupan Urban Satellite Vision, Inc.</t>
  </si>
  <si>
    <t>ARB Corporate Center</t>
  </si>
  <si>
    <t>MacArthur Highway, Tapuac District, Dagupan Cit</t>
  </si>
  <si>
    <t xml:space="preserve">AR &amp; Bond Premier Development Corporation </t>
  </si>
  <si>
    <t xml:space="preserve">Global Link Center Wack Wack
</t>
  </si>
  <si>
    <t xml:space="preserve">Shaw Boulevard, Barangay Wack-Wack, Mandaluyong City </t>
  </si>
  <si>
    <t>JPP21 Incorporated</t>
  </si>
  <si>
    <t>De La Salle University Information Technology Park</t>
  </si>
  <si>
    <t>De La Salle University Science and Technology Complex, Leandro V. Locsin Campus, Laguna Blvd., Brgys. Biñan &amp; Malamig, Biñan City, Laguna</t>
  </si>
  <si>
    <t xml:space="preserve">De La Salle University Incorporated </t>
  </si>
  <si>
    <t>Biñan City</t>
  </si>
  <si>
    <t>Sakatoon Agro-Industrial Manufacturing</t>
  </si>
  <si>
    <t>Barangay Talisay, Municipality of Nasipit, Agusan del Norte</t>
  </si>
  <si>
    <t>Sakatoon Corporation</t>
  </si>
  <si>
    <t>Quezon Techno-Industrial II Special Economic Zone</t>
  </si>
  <si>
    <t>Barangay Rosario and San Jose, Mauban, Quezon</t>
  </si>
  <si>
    <t xml:space="preserve">Achievements Realty Corporation </t>
  </si>
  <si>
    <t>First Bulacan Industrial City Ecozone</t>
  </si>
  <si>
    <t>Barangays Santor and Balite, Malolos City, Bulacan</t>
  </si>
  <si>
    <t xml:space="preserve">Philstar Marketing Development, Inc. </t>
  </si>
  <si>
    <t>ARCA South 1</t>
  </si>
  <si>
    <t>Y Building</t>
  </si>
  <si>
    <t>Naga City Industrial Park</t>
  </si>
  <si>
    <t>Allcoco Development Corp Industrial Estate</t>
  </si>
  <si>
    <t>Davao Lioc Kui Fraternity Building</t>
  </si>
  <si>
    <t>Barangay Carolina, Naga City</t>
  </si>
  <si>
    <t>Enjoy Realty and Development Corporation</t>
  </si>
  <si>
    <t>Allcoco Development Corp.</t>
  </si>
  <si>
    <t xml:space="preserve">National Road Purok 9, Cabug, Medina, Misamis Oriental </t>
  </si>
  <si>
    <t xml:space="preserve">Western Bicutan, Taguig City </t>
  </si>
  <si>
    <t>Lautan Luas Inc.</t>
  </si>
  <si>
    <t xml:space="preserve">Macapagal Avenue, CBP1-A, Pasay City </t>
  </si>
  <si>
    <t xml:space="preserve">Davao Lioc Kui Fraternity, Inc. </t>
  </si>
  <si>
    <t>16 Sobrecarey Street corner Lapu-lapu Street, Davao City</t>
  </si>
  <si>
    <t>Ayala Malls Capitol Central</t>
  </si>
  <si>
    <t>Gatuslao St., Barangay 8, Bacolod City, Negros Occidental</t>
  </si>
  <si>
    <t xml:space="preserve">Malolos Terminal and Commercial Hub, Inc.  </t>
  </si>
  <si>
    <t>Malolos Terminal and Commercial Hub, Inc</t>
  </si>
  <si>
    <t>McArthur Hi-way, Barangay Bulihan, Malolos City, Bulacan</t>
  </si>
  <si>
    <t>Cuesta IT-BPO Center</t>
  </si>
  <si>
    <t xml:space="preserve">Victoria Santo Tomas Development Corporation </t>
  </si>
  <si>
    <t>Bonifacio Street corner Caguioa Road, Barangay Andres Bonifacio-Caguioa-Rimando, Baguio City</t>
  </si>
  <si>
    <t xml:space="preserve">Hanston Commercial &amp; Industrial Corporation </t>
  </si>
  <si>
    <t>The Northbank</t>
  </si>
  <si>
    <t>E. Pantaleon Street corner Estrella Street, Barangay Barangka Ibaba, Mandaluyong City</t>
  </si>
  <si>
    <t>Creative Hotel Concepts, Inc.</t>
  </si>
  <si>
    <t>The Forum at PonteFino Estates</t>
  </si>
  <si>
    <t>Barangays Pallocon Silangan and Gulod Labac, Batangas City</t>
  </si>
  <si>
    <t>CTP ASEAN Tower</t>
  </si>
  <si>
    <t xml:space="preserve">CTP R.E.D. III CORP. </t>
  </si>
  <si>
    <t>Lot 2, Block 3, ASEAN Drive, Spectrum District, Filinvest City, Alabang, Muntinlupa City</t>
  </si>
  <si>
    <t>ARMM</t>
  </si>
  <si>
    <t>North Eastern Commercial Corporation</t>
  </si>
  <si>
    <t>BatStateU Technopark</t>
  </si>
  <si>
    <t>Nex Tower</t>
  </si>
  <si>
    <t>Alta Citta</t>
  </si>
  <si>
    <t>One Filinvest</t>
  </si>
  <si>
    <t>SM City Fairview – BPO Towers</t>
  </si>
  <si>
    <t>Cybergate Galleria</t>
  </si>
  <si>
    <t>CBC Asia Technozone</t>
  </si>
  <si>
    <t xml:space="preserve">1Renewable Earth Inc. </t>
  </si>
  <si>
    <t xml:space="preserve">Batangas State University </t>
  </si>
  <si>
    <t>Barangay Alangilan, Batangas City, Batangas</t>
  </si>
  <si>
    <t xml:space="preserve">8242 Development Corporation </t>
  </si>
  <si>
    <t>6786 Ayala Avenue, Barangay San Lorenzo, Makati City</t>
  </si>
  <si>
    <t>Alturas Supermarket Corporation</t>
  </si>
  <si>
    <t>Poblacion, Tagbilaran City, Bohol</t>
  </si>
  <si>
    <t xml:space="preserve">Ortigas Avenue corner ADB Avenue and Sapphire Road, Ortigas, Pasig City </t>
  </si>
  <si>
    <t xml:space="preserve">Quirino Highway corner Regalado Avenue, Barangay Pasong Putik, Novaliches, Quezon City </t>
  </si>
  <si>
    <t>General Maxillom Avenue, Cebu City</t>
  </si>
  <si>
    <t xml:space="preserve">CBC_Asia Realty and Development Incorporated </t>
  </si>
  <si>
    <t xml:space="preserve">Emilio Aguinaldo Highway, Barangay Talaba VII, Bacoor City, Cavite </t>
  </si>
  <si>
    <t xml:space="preserve">Cavite </t>
  </si>
  <si>
    <t>MPIRE Center</t>
  </si>
  <si>
    <t>MPrime Development Corp.</t>
  </si>
  <si>
    <t xml:space="preserve">93 West Avenue, Brgy. Bungad, Quezon City </t>
  </si>
  <si>
    <t>DEV'T. IN PROGRESS</t>
  </si>
  <si>
    <t>Retirement Ecozone</t>
  </si>
  <si>
    <t>Modernized Aquafarm Complex and Realty Development Complex</t>
  </si>
  <si>
    <t>Estancia Extension</t>
  </si>
  <si>
    <t>Exquadra Office Tower</t>
  </si>
  <si>
    <t>NXTower I</t>
  </si>
  <si>
    <t>Greenasia Unlimited and Development Corporation</t>
  </si>
  <si>
    <t>Municipality of Sta. Rita, Western Samar</t>
  </si>
  <si>
    <t xml:space="preserve">Capitol Commons, Meralco Avenue, Barangay Oranbo, Pasig City </t>
  </si>
  <si>
    <t xml:space="preserve">Exquadra Inc.  </t>
  </si>
  <si>
    <t>Lot 1-A, Exchange Road corner Jade Drive, Barangay San Antonio, Pasig City</t>
  </si>
  <si>
    <t xml:space="preserve">Lot 12, Block 10, Emerald Ave &amp; Ruby Road, Ortigas Center, Pasig City </t>
  </si>
  <si>
    <t>As of 28 February 2018</t>
  </si>
  <si>
    <t>Davao Park District Holdings, Inc.</t>
  </si>
  <si>
    <t>Barangay San Antonio, Davao City</t>
  </si>
  <si>
    <t>ArcoVia City</t>
  </si>
  <si>
    <t>E. Rodriguez Jr. Avenue, Ugong, Pasig City</t>
  </si>
  <si>
    <t xml:space="preserve">Pasig City </t>
  </si>
  <si>
    <t>(183 IT Centers &amp; 52 IT Parks)</t>
  </si>
  <si>
    <t>St. Frances Cabrini Medical Tourism Park</t>
  </si>
  <si>
    <t>The Rockwell Business Center</t>
  </si>
  <si>
    <t xml:space="preserve">Orient Square IT Center  </t>
  </si>
  <si>
    <t>(217 IT Centers &amp; 51 IT Parks)</t>
  </si>
  <si>
    <t>(77 IT Centers &amp; 25 IT Parks)</t>
  </si>
</sst>
</file>

<file path=xl/styles.xml><?xml version="1.0" encoding="utf-8"?>
<styleSheet xmlns="http://schemas.openxmlformats.org/spreadsheetml/2006/main">
  <numFmts count="66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000"/>
    <numFmt numFmtId="185" formatCode="0.00000"/>
    <numFmt numFmtId="186" formatCode="mmmm\ d\,\ yyyy"/>
    <numFmt numFmtId="187" formatCode="#,##0.00;[Red]#,##0.00"/>
    <numFmt numFmtId="188" formatCode="#,##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"/>
    <numFmt numFmtId="194" formatCode="_(* #,##0.00000_);_(* \(#,##0.00000\);_(* &quot;-&quot;?????_);_(@_)"/>
    <numFmt numFmtId="195" formatCode="#,##0.000"/>
    <numFmt numFmtId="196" formatCode="&quot;$&quot;#,##0.00"/>
    <numFmt numFmtId="197" formatCode="#,##0.000_);\(#,##0.000\)"/>
    <numFmt numFmtId="198" formatCode="#,##0.0000000"/>
    <numFmt numFmtId="199" formatCode="[$-409]dd\-mmm\-yy;@"/>
    <numFmt numFmtId="200" formatCode="[$-409]dddd\,\ mmmm\ dd\,\ yyyy"/>
    <numFmt numFmtId="201" formatCode="[$-409]mmmm\ d\,\ yyyy;@"/>
    <numFmt numFmtId="202" formatCode="#,##0.000000"/>
    <numFmt numFmtId="203" formatCode="#,##0.00000000"/>
    <numFmt numFmtId="204" formatCode="_(* #,##0.0_);_(* \(#,##0.0\);_(* &quot;-&quot;_);_(@_)"/>
    <numFmt numFmtId="205" formatCode="0.0000"/>
    <numFmt numFmtId="206" formatCode="#,##0.0"/>
    <numFmt numFmtId="207" formatCode="0.00000000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_);_(* \(#,##0.0\);_(* &quot;-&quot;??_);_(@_)"/>
    <numFmt numFmtId="212" formatCode="_(* #,##0_);_(* \(#,##0\);_(* &quot;-&quot;??_);_(@_)"/>
    <numFmt numFmtId="213" formatCode="#,##0.0000_);\(#,##0.0000\)"/>
    <numFmt numFmtId="214" formatCode="[$-809]dd\ mmmm\ yyyy"/>
    <numFmt numFmtId="215" formatCode="0.000"/>
    <numFmt numFmtId="216" formatCode="[$-3409]dddd\,\ mmmm\ dd\,\ yyyy"/>
    <numFmt numFmtId="217" formatCode="[$-409]h:mm:ss\ AM/PM"/>
    <numFmt numFmtId="218" formatCode="0.0"/>
    <numFmt numFmtId="219" formatCode="[$-3409]dd\-mmm\-yy;@"/>
    <numFmt numFmtId="220" formatCode="[$-409]d\-mmm\-yy;@"/>
    <numFmt numFmtId="221" formatCode="_(* #,##0.0000_);_(* \(#,##0.0000\);_(* &quot;-&quot;????_);_(@_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6"/>
      <name val="Tahoma"/>
      <family val="2"/>
    </font>
    <font>
      <b/>
      <sz val="20"/>
      <name val="Tahoma"/>
      <family val="2"/>
    </font>
    <font>
      <sz val="20"/>
      <name val="Tahoma"/>
      <family val="2"/>
    </font>
    <font>
      <sz val="9"/>
      <name val="Tahoma"/>
      <family val="2"/>
    </font>
    <font>
      <b/>
      <sz val="36"/>
      <name val="Tahoma"/>
      <family val="2"/>
    </font>
    <font>
      <b/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indent="1"/>
    </xf>
    <xf numFmtId="0" fontId="6" fillId="0" borderId="0" xfId="0" applyFont="1" applyFill="1" applyBorder="1" applyAlignment="1">
      <alignment horizontal="left" vertical="top" wrapText="1" indent="1"/>
    </xf>
    <xf numFmtId="4" fontId="6" fillId="0" borderId="0" xfId="0" applyNumberFormat="1" applyFont="1" applyFill="1" applyBorder="1" applyAlignment="1">
      <alignment horizontal="center" vertical="top"/>
    </xf>
    <xf numFmtId="184" fontId="6" fillId="0" borderId="0" xfId="0" applyNumberFormat="1" applyFont="1" applyFill="1" applyBorder="1" applyAlignment="1">
      <alignment horizontal="center" vertical="top"/>
    </xf>
    <xf numFmtId="210" fontId="6" fillId="0" borderId="0" xfId="42" applyNumberFormat="1" applyFont="1" applyFill="1" applyBorder="1" applyAlignment="1">
      <alignment vertical="top"/>
    </xf>
    <xf numFmtId="184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 quotePrefix="1">
      <alignment horizontal="center" vertical="top"/>
    </xf>
    <xf numFmtId="210" fontId="6" fillId="0" borderId="0" xfId="42" applyNumberFormat="1" applyFont="1" applyFill="1" applyBorder="1" applyAlignment="1" quotePrefix="1">
      <alignment horizontal="center" vertical="top"/>
    </xf>
    <xf numFmtId="43" fontId="6" fillId="0" borderId="0" xfId="42" applyFont="1" applyFill="1" applyBorder="1" applyAlignment="1">
      <alignment horizontal="left" vertical="top" wrapText="1" indent="1"/>
    </xf>
    <xf numFmtId="186" fontId="6" fillId="0" borderId="0" xfId="0" applyNumberFormat="1" applyFont="1" applyFill="1" applyBorder="1" applyAlignment="1">
      <alignment horizontal="left" vertical="top" wrapText="1" indent="1"/>
    </xf>
    <xf numFmtId="1" fontId="6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horizontal="left" vertical="top" wrapText="1" indent="1"/>
    </xf>
    <xf numFmtId="15" fontId="6" fillId="0" borderId="0" xfId="0" applyNumberFormat="1" applyFont="1" applyFill="1" applyBorder="1" applyAlignment="1">
      <alignment horizontal="left" vertical="top" wrapText="1" indent="1"/>
    </xf>
    <xf numFmtId="4" fontId="6" fillId="0" borderId="0" xfId="42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 quotePrefix="1">
      <alignment horizontal="left" vertical="top"/>
    </xf>
    <xf numFmtId="1" fontId="6" fillId="0" borderId="0" xfId="0" applyNumberFormat="1" applyFont="1" applyFill="1" applyBorder="1" applyAlignment="1" quotePrefix="1">
      <alignment horizontal="center" vertical="top"/>
    </xf>
    <xf numFmtId="0" fontId="6" fillId="0" borderId="0" xfId="0" applyFont="1" applyFill="1" applyBorder="1" applyAlignment="1">
      <alignment horizontal="left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 indent="1"/>
    </xf>
    <xf numFmtId="188" fontId="4" fillId="0" borderId="10" xfId="42" applyNumberFormat="1" applyFont="1" applyFill="1" applyBorder="1" applyAlignment="1">
      <alignment horizontal="center" vertical="top"/>
    </xf>
    <xf numFmtId="18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/>
    </xf>
    <xf numFmtId="210" fontId="4" fillId="0" borderId="10" xfId="42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42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indent="1"/>
    </xf>
    <xf numFmtId="184" fontId="4" fillId="0" borderId="10" xfId="0" applyNumberFormat="1" applyFont="1" applyFill="1" applyBorder="1" applyAlignment="1">
      <alignment vertical="top"/>
    </xf>
    <xf numFmtId="2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/>
    </xf>
    <xf numFmtId="188" fontId="4" fillId="0" borderId="10" xfId="42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left" vertical="top" wrapText="1" indent="1"/>
      <protection/>
    </xf>
    <xf numFmtId="0" fontId="4" fillId="0" borderId="11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vertical="top"/>
    </xf>
    <xf numFmtId="210" fontId="4" fillId="0" borderId="0" xfId="42" applyNumberFormat="1" applyFont="1" applyFill="1" applyBorder="1" applyAlignment="1">
      <alignment vertical="top"/>
    </xf>
    <xf numFmtId="0" fontId="4" fillId="0" borderId="10" xfId="0" applyFont="1" applyFill="1" applyBorder="1" applyAlignment="1" quotePrefix="1">
      <alignment horizontal="left" vertical="top" wrapText="1" indent="1"/>
    </xf>
    <xf numFmtId="187" fontId="4" fillId="0" borderId="10" xfId="0" applyNumberFormat="1" applyFont="1" applyFill="1" applyBorder="1" applyAlignment="1">
      <alignment horizontal="left" vertical="top" wrapText="1" indent="1"/>
    </xf>
    <xf numFmtId="210" fontId="4" fillId="0" borderId="10" xfId="42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58" applyFont="1" applyFill="1" applyBorder="1" applyAlignment="1">
      <alignment horizontal="left" vertical="top" wrapText="1" indent="1"/>
      <protection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196" fontId="4" fillId="0" borderId="10" xfId="0" applyNumberFormat="1" applyFont="1" applyFill="1" applyBorder="1" applyAlignment="1">
      <alignment horizontal="left" vertical="top" wrapText="1" indent="1"/>
    </xf>
    <xf numFmtId="196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42" applyNumberFormat="1" applyFont="1" applyFill="1" applyBorder="1" applyAlignment="1">
      <alignment horizontal="left" vertical="top" wrapText="1" indent="1"/>
    </xf>
    <xf numFmtId="15" fontId="4" fillId="0" borderId="10" xfId="0" applyNumberFormat="1" applyFont="1" applyFill="1" applyBorder="1" applyAlignment="1">
      <alignment horizontal="left" vertical="top" wrapText="1" indent="1"/>
    </xf>
    <xf numFmtId="0" fontId="4" fillId="0" borderId="10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 wrapText="1" indent="1"/>
    </xf>
    <xf numFmtId="188" fontId="4" fillId="0" borderId="12" xfId="42" applyNumberFormat="1" applyFont="1" applyFill="1" applyBorder="1" applyAlignment="1">
      <alignment horizontal="center" vertical="top"/>
    </xf>
    <xf numFmtId="184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210" fontId="4" fillId="0" borderId="12" xfId="42" applyNumberFormat="1" applyFont="1" applyFill="1" applyBorder="1" applyAlignment="1">
      <alignment vertical="top"/>
    </xf>
    <xf numFmtId="1" fontId="4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 indent="1"/>
    </xf>
    <xf numFmtId="4" fontId="4" fillId="0" borderId="13" xfId="42" applyNumberFormat="1" applyFont="1" applyFill="1" applyBorder="1" applyAlignment="1">
      <alignment horizontal="center" vertical="top"/>
    </xf>
    <xf numFmtId="184" fontId="4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vertical="top"/>
    </xf>
    <xf numFmtId="210" fontId="4" fillId="0" borderId="13" xfId="42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 indent="1"/>
    </xf>
    <xf numFmtId="4" fontId="4" fillId="0" borderId="0" xfId="42" applyNumberFormat="1" applyFont="1" applyFill="1" applyBorder="1" applyAlignment="1">
      <alignment horizontal="center" vertical="top"/>
    </xf>
    <xf numFmtId="184" fontId="4" fillId="0" borderId="0" xfId="0" applyNumberFormat="1" applyFont="1" applyFill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left" vertical="top"/>
    </xf>
    <xf numFmtId="15" fontId="6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88" fontId="4" fillId="0" borderId="10" xfId="0" applyNumberFormat="1" applyFont="1" applyFill="1" applyBorder="1" applyAlignment="1">
      <alignment horizontal="center" vertical="top"/>
    </xf>
    <xf numFmtId="0" fontId="4" fillId="0" borderId="10" xfId="42" applyNumberFormat="1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left" vertical="top"/>
    </xf>
    <xf numFmtId="43" fontId="4" fillId="0" borderId="0" xfId="42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left" vertical="top" indent="1"/>
    </xf>
    <xf numFmtId="43" fontId="4" fillId="0" borderId="10" xfId="42" applyFont="1" applyFill="1" applyBorder="1" applyAlignment="1">
      <alignment horizontal="center" vertical="top"/>
    </xf>
    <xf numFmtId="4" fontId="4" fillId="0" borderId="10" xfId="42" applyNumberFormat="1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 quotePrefix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205" fontId="4" fillId="0" borderId="10" xfId="42" applyNumberFormat="1" applyFont="1" applyFill="1" applyBorder="1" applyAlignment="1">
      <alignment horizontal="center" vertical="top"/>
    </xf>
    <xf numFmtId="210" fontId="4" fillId="0" borderId="10" xfId="42" applyNumberFormat="1" applyFont="1" applyFill="1" applyBorder="1" applyAlignment="1">
      <alignment vertical="top" wrapText="1"/>
    </xf>
    <xf numFmtId="188" fontId="7" fillId="0" borderId="10" xfId="0" applyNumberFormat="1" applyFont="1" applyFill="1" applyBorder="1" applyAlignment="1">
      <alignment vertical="top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4"/>
    </xf>
    <xf numFmtId="0" fontId="4" fillId="0" borderId="10" xfId="0" applyFont="1" applyFill="1" applyBorder="1" applyAlignment="1">
      <alignment horizontal="left" vertical="top" wrapText="1"/>
    </xf>
    <xf numFmtId="4" fontId="4" fillId="0" borderId="10" xfId="42" applyNumberFormat="1" applyFont="1" applyFill="1" applyBorder="1" applyAlignment="1">
      <alignment horizontal="center" vertical="top" wrapText="1"/>
    </xf>
    <xf numFmtId="39" fontId="6" fillId="0" borderId="0" xfId="42" applyNumberFormat="1" applyFont="1" applyFill="1" applyBorder="1" applyAlignment="1">
      <alignment horizontal="center" vertical="top"/>
    </xf>
    <xf numFmtId="39" fontId="4" fillId="0" borderId="0" xfId="42" applyNumberFormat="1" applyFont="1" applyFill="1" applyBorder="1" applyAlignment="1">
      <alignment horizontal="center" vertical="top"/>
    </xf>
    <xf numFmtId="39" fontId="4" fillId="0" borderId="10" xfId="42" applyNumberFormat="1" applyFont="1" applyFill="1" applyBorder="1" applyAlignment="1">
      <alignment horizontal="center" vertical="top"/>
    </xf>
    <xf numFmtId="39" fontId="4" fillId="0" borderId="10" xfId="42" applyNumberFormat="1" applyFont="1" applyFill="1" applyBorder="1" applyAlignment="1">
      <alignment horizontal="center" vertical="top" wrapText="1"/>
    </xf>
    <xf numFmtId="2" fontId="4" fillId="0" borderId="10" xfId="42" applyNumberFormat="1" applyFont="1" applyFill="1" applyBorder="1" applyAlignment="1">
      <alignment horizontal="center" vertical="top"/>
    </xf>
    <xf numFmtId="184" fontId="4" fillId="0" borderId="10" xfId="0" applyNumberFormat="1" applyFont="1" applyFill="1" applyBorder="1" applyAlignment="1">
      <alignment horizontal="center" vertical="top" wrapText="1"/>
    </xf>
    <xf numFmtId="2" fontId="4" fillId="0" borderId="10" xfId="42" applyNumberFormat="1" applyFont="1" applyFill="1" applyBorder="1" applyAlignment="1">
      <alignment horizontal="center" vertical="top" wrapText="1"/>
    </xf>
    <xf numFmtId="43" fontId="4" fillId="0" borderId="10" xfId="44" applyFont="1" applyFill="1" applyBorder="1" applyAlignment="1" quotePrefix="1">
      <alignment horizontal="center" vertical="top" wrapText="1"/>
    </xf>
    <xf numFmtId="219" fontId="4" fillId="0" borderId="10" xfId="0" applyNumberFormat="1" applyFont="1" applyFill="1" applyBorder="1" applyAlignment="1">
      <alignment horizontal="center" vertical="top" wrapText="1"/>
    </xf>
    <xf numFmtId="43" fontId="4" fillId="0" borderId="10" xfId="44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2"/>
    </xf>
    <xf numFmtId="2" fontId="4" fillId="0" borderId="10" xfId="44" applyNumberFormat="1" applyFont="1" applyFill="1" applyBorder="1" applyAlignment="1">
      <alignment horizontal="center" vertical="top"/>
    </xf>
    <xf numFmtId="4" fontId="4" fillId="0" borderId="10" xfId="44" applyNumberFormat="1" applyFont="1" applyFill="1" applyBorder="1" applyAlignment="1">
      <alignment horizontal="center" vertical="top"/>
    </xf>
    <xf numFmtId="2" fontId="4" fillId="0" borderId="10" xfId="42" applyNumberFormat="1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right" vertical="center" wrapText="1"/>
    </xf>
    <xf numFmtId="43" fontId="4" fillId="0" borderId="10" xfId="44" applyFont="1" applyFill="1" applyBorder="1" applyAlignment="1">
      <alignment horizontal="center" vertical="center" wrapText="1"/>
    </xf>
    <xf numFmtId="195" fontId="4" fillId="0" borderId="10" xfId="0" applyNumberFormat="1" applyFont="1" applyFill="1" applyBorder="1" applyAlignment="1">
      <alignment horizontal="center" vertical="center" wrapText="1"/>
    </xf>
    <xf numFmtId="219" fontId="4" fillId="0" borderId="10" xfId="0" applyNumberFormat="1" applyFont="1" applyFill="1" applyBorder="1" applyAlignment="1">
      <alignment horizontal="center" vertical="center" wrapText="1"/>
    </xf>
    <xf numFmtId="43" fontId="4" fillId="0" borderId="10" xfId="42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43" fontId="4" fillId="0" borderId="0" xfId="42" applyFont="1" applyFill="1" applyBorder="1" applyAlignment="1">
      <alignment horizontal="left" vertical="top" wrapText="1" indent="1"/>
    </xf>
    <xf numFmtId="4" fontId="4" fillId="0" borderId="12" xfId="0" applyNumberFormat="1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center" wrapText="1" indent="1"/>
    </xf>
    <xf numFmtId="3" fontId="4" fillId="0" borderId="10" xfId="0" applyNumberFormat="1" applyFont="1" applyFill="1" applyBorder="1" applyAlignment="1">
      <alignment horizontal="center" vertical="top"/>
    </xf>
    <xf numFmtId="4" fontId="6" fillId="33" borderId="14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210" fontId="6" fillId="33" borderId="0" xfId="42" applyNumberFormat="1" applyFont="1" applyFill="1" applyBorder="1" applyAlignment="1">
      <alignment horizontal="left" vertical="center"/>
    </xf>
    <xf numFmtId="4" fontId="6" fillId="33" borderId="13" xfId="0" applyNumberFormat="1" applyFont="1" applyFill="1" applyBorder="1" applyAlignment="1">
      <alignment horizontal="center" vertical="center"/>
    </xf>
    <xf numFmtId="188" fontId="6" fillId="33" borderId="13" xfId="0" applyNumberFormat="1" applyFont="1" applyFill="1" applyBorder="1" applyAlignment="1">
      <alignment horizontal="center" vertical="center"/>
    </xf>
    <xf numFmtId="39" fontId="6" fillId="33" borderId="14" xfId="42" applyNumberFormat="1" applyFont="1" applyFill="1" applyBorder="1" applyAlignment="1">
      <alignment horizontal="center" vertical="center"/>
    </xf>
    <xf numFmtId="39" fontId="6" fillId="33" borderId="13" xfId="42" applyNumberFormat="1" applyFont="1" applyFill="1" applyBorder="1" applyAlignment="1">
      <alignment horizontal="center" vertical="center"/>
    </xf>
    <xf numFmtId="15" fontId="4" fillId="0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39" fontId="4" fillId="0" borderId="10" xfId="44" applyNumberFormat="1" applyFont="1" applyFill="1" applyBorder="1" applyAlignment="1">
      <alignment horizontal="center" vertical="top"/>
    </xf>
    <xf numFmtId="39" fontId="4" fillId="0" borderId="10" xfId="44" applyNumberFormat="1" applyFont="1" applyFill="1" applyBorder="1" applyAlignment="1">
      <alignment horizontal="center" vertical="top" wrapText="1"/>
    </xf>
    <xf numFmtId="4" fontId="4" fillId="0" borderId="10" xfId="44" applyNumberFormat="1" applyFont="1" applyFill="1" applyBorder="1" applyAlignment="1">
      <alignment horizontal="center" vertical="top" wrapText="1"/>
    </xf>
    <xf numFmtId="2" fontId="4" fillId="0" borderId="10" xfId="44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188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187" fontId="4" fillId="0" borderId="11" xfId="0" applyNumberFormat="1" applyFont="1" applyFill="1" applyBorder="1" applyAlignment="1">
      <alignment horizontal="left" vertical="top" wrapText="1" indent="1"/>
    </xf>
    <xf numFmtId="210" fontId="4" fillId="0" borderId="0" xfId="42" applyNumberFormat="1" applyFont="1" applyFill="1" applyBorder="1" applyAlignment="1">
      <alignment horizontal="left" vertical="top"/>
    </xf>
    <xf numFmtId="186" fontId="6" fillId="0" borderId="0" xfId="0" applyNumberFormat="1" applyFont="1" applyFill="1" applyBorder="1" applyAlignment="1">
      <alignment horizontal="center" vertical="top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top" wrapText="1"/>
    </xf>
    <xf numFmtId="188" fontId="4" fillId="0" borderId="0" xfId="42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42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188" fontId="4" fillId="0" borderId="13" xfId="42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left" vertical="top" wrapText="1" indent="1"/>
    </xf>
    <xf numFmtId="4" fontId="4" fillId="0" borderId="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left" vertical="top"/>
    </xf>
    <xf numFmtId="186" fontId="6" fillId="0" borderId="0" xfId="0" applyNumberFormat="1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center"/>
    </xf>
    <xf numFmtId="1" fontId="6" fillId="33" borderId="14" xfId="0" applyNumberFormat="1" applyFont="1" applyFill="1" applyBorder="1" applyAlignment="1">
      <alignment horizontal="center" vertical="center"/>
    </xf>
    <xf numFmtId="1" fontId="6" fillId="33" borderId="13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 indent="1"/>
    </xf>
    <xf numFmtId="0" fontId="6" fillId="33" borderId="13" xfId="0" applyFont="1" applyFill="1" applyBorder="1" applyAlignment="1">
      <alignment horizontal="left" vertical="center" wrapText="1" indent="1"/>
    </xf>
    <xf numFmtId="0" fontId="6" fillId="33" borderId="14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88" fontId="6" fillId="0" borderId="0" xfId="0" applyNumberFormat="1" applyFont="1" applyFill="1" applyBorder="1" applyAlignment="1">
      <alignment horizontal="center" vertical="top"/>
    </xf>
    <xf numFmtId="188" fontId="6" fillId="0" borderId="0" xfId="42" applyNumberFormat="1" applyFont="1" applyFill="1" applyBorder="1" applyAlignment="1">
      <alignment horizontal="center" vertical="top"/>
    </xf>
    <xf numFmtId="188" fontId="6" fillId="33" borderId="14" xfId="0" applyNumberFormat="1" applyFont="1" applyFill="1" applyBorder="1" applyAlignment="1">
      <alignment horizontal="center" vertical="center"/>
    </xf>
    <xf numFmtId="184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left" vertical="top"/>
    </xf>
    <xf numFmtId="1" fontId="4" fillId="34" borderId="10" xfId="0" applyNumberFormat="1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left" vertical="top" wrapText="1" indent="1"/>
    </xf>
    <xf numFmtId="0" fontId="4" fillId="34" borderId="10" xfId="0" applyFont="1" applyFill="1" applyBorder="1" applyAlignment="1">
      <alignment horizontal="left" vertical="top" wrapText="1" indent="1"/>
    </xf>
    <xf numFmtId="188" fontId="4" fillId="34" borderId="10" xfId="42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/>
    </xf>
    <xf numFmtId="210" fontId="4" fillId="34" borderId="10" xfId="42" applyNumberFormat="1" applyFont="1" applyFill="1" applyBorder="1" applyAlignment="1">
      <alignment vertical="top"/>
    </xf>
    <xf numFmtId="188" fontId="4" fillId="0" borderId="10" xfId="0" applyNumberFormat="1" applyFont="1" applyFill="1" applyBorder="1" applyAlignment="1">
      <alignment vertical="top"/>
    </xf>
    <xf numFmtId="186" fontId="6" fillId="0" borderId="0" xfId="0" applyNumberFormat="1" applyFont="1" applyFill="1" applyBorder="1" applyAlignment="1">
      <alignment horizontal="left" vertical="top" indent="1"/>
    </xf>
    <xf numFmtId="186" fontId="6" fillId="0" borderId="0" xfId="0" applyNumberFormat="1" applyFont="1" applyFill="1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V433"/>
  <sheetViews>
    <sheetView view="pageBreakPreview" zoomScale="70" zoomScaleNormal="50" zoomScaleSheetLayoutView="70" zoomScalePageLayoutView="0" workbookViewId="0" topLeftCell="A1">
      <selection activeCell="E13" sqref="E13"/>
    </sheetView>
  </sheetViews>
  <sheetFormatPr defaultColWidth="11.421875" defaultRowHeight="12.75"/>
  <cols>
    <col min="1" max="1" width="1.8515625" style="38" customWidth="1"/>
    <col min="2" max="2" width="8.00390625" style="27" customWidth="1"/>
    <col min="3" max="3" width="11.140625" style="27" customWidth="1"/>
    <col min="4" max="4" width="50.7109375" style="67" customWidth="1"/>
    <col min="5" max="5" width="62.00390625" style="67" customWidth="1"/>
    <col min="6" max="6" width="57.57421875" style="67" customWidth="1"/>
    <col min="7" max="7" width="24.57421875" style="68" customWidth="1"/>
    <col min="8" max="8" width="30.140625" style="68" customWidth="1"/>
    <col min="9" max="9" width="17.00390625" style="69" customWidth="1"/>
    <col min="10" max="10" width="29.28125" style="69" hidden="1" customWidth="1"/>
    <col min="11" max="11" width="15.8515625" style="69" customWidth="1"/>
    <col min="12" max="12" width="19.00390625" style="86" customWidth="1"/>
    <col min="13" max="13" width="4.8515625" style="38" customWidth="1"/>
    <col min="14" max="14" width="27.8515625" style="39" bestFit="1" customWidth="1"/>
    <col min="15" max="254" width="4.8515625" style="38" customWidth="1"/>
    <col min="255" max="16384" width="11.421875" style="38" customWidth="1"/>
  </cols>
  <sheetData>
    <row r="1" spans="2:14" s="1" customFormat="1" ht="21.75" customHeight="1">
      <c r="B1" s="1" t="s">
        <v>825</v>
      </c>
      <c r="C1" s="2"/>
      <c r="D1" s="3"/>
      <c r="E1" s="4"/>
      <c r="F1" s="4"/>
      <c r="G1" s="5"/>
      <c r="H1" s="5"/>
      <c r="I1" s="6"/>
      <c r="J1" s="6"/>
      <c r="K1" s="6"/>
      <c r="L1" s="81"/>
      <c r="N1" s="7"/>
    </row>
    <row r="2" spans="2:214" s="2" customFormat="1" ht="21.75" customHeight="1">
      <c r="B2" s="1" t="s">
        <v>1326</v>
      </c>
      <c r="D2" s="3"/>
      <c r="E2" s="4"/>
      <c r="F2" s="4"/>
      <c r="G2" s="5"/>
      <c r="H2" s="5"/>
      <c r="I2" s="8"/>
      <c r="J2" s="8"/>
      <c r="K2" s="8"/>
      <c r="L2" s="82"/>
      <c r="M2" s="9"/>
      <c r="N2" s="10"/>
      <c r="O2" s="9"/>
      <c r="P2" s="9"/>
      <c r="R2" s="9"/>
      <c r="S2" s="9"/>
      <c r="T2" s="9"/>
      <c r="U2" s="9"/>
      <c r="V2" s="9"/>
      <c r="W2" s="9"/>
      <c r="X2" s="9"/>
      <c r="Z2" s="9"/>
      <c r="AA2" s="9"/>
      <c r="AB2" s="9"/>
      <c r="AC2" s="9"/>
      <c r="AD2" s="9"/>
      <c r="AE2" s="9"/>
      <c r="AF2" s="9"/>
      <c r="AH2" s="9"/>
      <c r="AI2" s="9"/>
      <c r="AJ2" s="9"/>
      <c r="AK2" s="9"/>
      <c r="AL2" s="9"/>
      <c r="AM2" s="9"/>
      <c r="AN2" s="9"/>
      <c r="AP2" s="9"/>
      <c r="AQ2" s="9"/>
      <c r="AR2" s="9"/>
      <c r="AS2" s="9"/>
      <c r="AT2" s="9"/>
      <c r="AU2" s="9"/>
      <c r="AV2" s="9"/>
      <c r="AX2" s="9"/>
      <c r="AY2" s="9"/>
      <c r="AZ2" s="9"/>
      <c r="BA2" s="9"/>
      <c r="BB2" s="9"/>
      <c r="BC2" s="9"/>
      <c r="BD2" s="9"/>
      <c r="BF2" s="9"/>
      <c r="BG2" s="9"/>
      <c r="BH2" s="9"/>
      <c r="BI2" s="9"/>
      <c r="BJ2" s="9"/>
      <c r="BK2" s="9"/>
      <c r="BL2" s="9"/>
      <c r="BN2" s="9"/>
      <c r="BO2" s="9"/>
      <c r="BP2" s="9"/>
      <c r="BQ2" s="9"/>
      <c r="BR2" s="9"/>
      <c r="BS2" s="9"/>
      <c r="BT2" s="9"/>
      <c r="BV2" s="9"/>
      <c r="BW2" s="9"/>
      <c r="BX2" s="9"/>
      <c r="BY2" s="9"/>
      <c r="BZ2" s="9"/>
      <c r="CA2" s="9"/>
      <c r="CB2" s="9"/>
      <c r="CD2" s="9"/>
      <c r="CE2" s="9"/>
      <c r="CF2" s="9"/>
      <c r="CG2" s="9"/>
      <c r="CH2" s="9"/>
      <c r="CI2" s="9"/>
      <c r="CJ2" s="9"/>
      <c r="CL2" s="9"/>
      <c r="CM2" s="9"/>
      <c r="CN2" s="9"/>
      <c r="CO2" s="9"/>
      <c r="CP2" s="9"/>
      <c r="CQ2" s="9"/>
      <c r="CR2" s="9"/>
      <c r="CT2" s="9"/>
      <c r="CU2" s="9"/>
      <c r="CV2" s="9"/>
      <c r="CW2" s="9"/>
      <c r="CX2" s="9"/>
      <c r="CY2" s="9"/>
      <c r="CZ2" s="9"/>
      <c r="DB2" s="9"/>
      <c r="DC2" s="9"/>
      <c r="DD2" s="9"/>
      <c r="DE2" s="9"/>
      <c r="DF2" s="9"/>
      <c r="DG2" s="9"/>
      <c r="DH2" s="9"/>
      <c r="DJ2" s="9"/>
      <c r="DK2" s="9"/>
      <c r="DL2" s="9"/>
      <c r="DM2" s="9"/>
      <c r="DN2" s="9"/>
      <c r="DO2" s="9"/>
      <c r="DP2" s="9"/>
      <c r="DR2" s="9"/>
      <c r="DS2" s="9"/>
      <c r="DT2" s="9"/>
      <c r="DU2" s="9"/>
      <c r="DV2" s="9"/>
      <c r="DW2" s="9"/>
      <c r="DX2" s="9"/>
      <c r="DZ2" s="9"/>
      <c r="EA2" s="9"/>
      <c r="EB2" s="9"/>
      <c r="EC2" s="9"/>
      <c r="ED2" s="9"/>
      <c r="EE2" s="9"/>
      <c r="EF2" s="9"/>
      <c r="EH2" s="9"/>
      <c r="EI2" s="9"/>
      <c r="EJ2" s="9"/>
      <c r="EK2" s="9"/>
      <c r="EL2" s="9"/>
      <c r="EM2" s="9"/>
      <c r="EN2" s="9"/>
      <c r="EP2" s="9"/>
      <c r="EQ2" s="9"/>
      <c r="ER2" s="9"/>
      <c r="ES2" s="9"/>
      <c r="ET2" s="9"/>
      <c r="EU2" s="9"/>
      <c r="EV2" s="9"/>
      <c r="EX2" s="9"/>
      <c r="EY2" s="9"/>
      <c r="EZ2" s="9"/>
      <c r="FA2" s="9"/>
      <c r="FB2" s="9"/>
      <c r="FC2" s="9"/>
      <c r="FD2" s="9"/>
      <c r="FF2" s="9"/>
      <c r="FG2" s="9"/>
      <c r="FH2" s="9"/>
      <c r="FI2" s="9"/>
      <c r="FJ2" s="9"/>
      <c r="FK2" s="9"/>
      <c r="FM2" s="9"/>
      <c r="FN2" s="9"/>
      <c r="FO2" s="9"/>
      <c r="FP2" s="9"/>
      <c r="FQ2" s="9"/>
      <c r="FR2" s="9"/>
      <c r="FS2" s="9"/>
      <c r="FU2" s="9"/>
      <c r="FV2" s="9"/>
      <c r="FW2" s="9"/>
      <c r="FX2" s="9"/>
      <c r="FY2" s="9"/>
      <c r="FZ2" s="9"/>
      <c r="GA2" s="9"/>
      <c r="GC2" s="9"/>
      <c r="GD2" s="9"/>
      <c r="GE2" s="9"/>
      <c r="GF2" s="9"/>
      <c r="GG2" s="9"/>
      <c r="GH2" s="9"/>
      <c r="GI2" s="9"/>
      <c r="GK2" s="9"/>
      <c r="GL2" s="9"/>
      <c r="GM2" s="9"/>
      <c r="GN2" s="9"/>
      <c r="GO2" s="9"/>
      <c r="GP2" s="9"/>
      <c r="GQ2" s="9"/>
      <c r="GS2" s="9"/>
      <c r="GT2" s="9"/>
      <c r="GU2" s="9"/>
      <c r="GV2" s="9"/>
      <c r="GW2" s="9"/>
      <c r="GX2" s="9"/>
      <c r="GY2" s="9"/>
      <c r="HA2" s="9"/>
      <c r="HB2" s="9"/>
      <c r="HC2" s="9"/>
      <c r="HD2" s="9"/>
      <c r="HE2" s="9"/>
      <c r="HF2" s="9"/>
    </row>
    <row r="3" spans="2:14" s="1" customFormat="1" ht="21.75" customHeight="1">
      <c r="B3" s="159" t="s">
        <v>3640</v>
      </c>
      <c r="C3" s="160"/>
      <c r="D3" s="159"/>
      <c r="E3" s="11"/>
      <c r="F3" s="12"/>
      <c r="G3" s="5"/>
      <c r="H3" s="5"/>
      <c r="I3" s="6"/>
      <c r="J3" s="6"/>
      <c r="K3" s="6"/>
      <c r="L3" s="81"/>
      <c r="N3" s="7"/>
    </row>
    <row r="4" spans="2:14" s="1" customFormat="1" ht="21.75" customHeight="1">
      <c r="B4" s="13"/>
      <c r="C4" s="13"/>
      <c r="D4" s="14"/>
      <c r="E4" s="15"/>
      <c r="F4" s="15"/>
      <c r="G4" s="16"/>
      <c r="H4" s="16"/>
      <c r="I4" s="6"/>
      <c r="J4" s="6"/>
      <c r="K4" s="6"/>
      <c r="L4" s="81"/>
      <c r="N4" s="7"/>
    </row>
    <row r="5" spans="2:14" s="123" customFormat="1" ht="19.5">
      <c r="B5" s="161" t="s">
        <v>134</v>
      </c>
      <c r="C5" s="162" t="s">
        <v>815</v>
      </c>
      <c r="D5" s="164" t="s">
        <v>956</v>
      </c>
      <c r="E5" s="164" t="s">
        <v>957</v>
      </c>
      <c r="F5" s="164" t="s">
        <v>958</v>
      </c>
      <c r="G5" s="121" t="s">
        <v>959</v>
      </c>
      <c r="H5" s="121" t="s">
        <v>1973</v>
      </c>
      <c r="I5" s="158" t="s">
        <v>81</v>
      </c>
      <c r="J5" s="158" t="s">
        <v>82</v>
      </c>
      <c r="K5" s="158" t="s">
        <v>83</v>
      </c>
      <c r="L5" s="122"/>
      <c r="N5" s="124"/>
    </row>
    <row r="6" spans="2:14" s="123" customFormat="1" ht="19.5">
      <c r="B6" s="161"/>
      <c r="C6" s="163"/>
      <c r="D6" s="164"/>
      <c r="E6" s="164"/>
      <c r="F6" s="164"/>
      <c r="G6" s="125" t="s">
        <v>954</v>
      </c>
      <c r="H6" s="126" t="s">
        <v>2265</v>
      </c>
      <c r="I6" s="158"/>
      <c r="J6" s="158"/>
      <c r="K6" s="158"/>
      <c r="L6" s="122"/>
      <c r="N6" s="124"/>
    </row>
    <row r="7" spans="2:14" s="1" customFormat="1" ht="10.5" customHeight="1">
      <c r="B7" s="13"/>
      <c r="C7" s="13"/>
      <c r="D7" s="4"/>
      <c r="E7" s="4"/>
      <c r="F7" s="4"/>
      <c r="G7" s="16"/>
      <c r="H7" s="16"/>
      <c r="I7" s="6"/>
      <c r="J7" s="6"/>
      <c r="K7" s="6"/>
      <c r="L7" s="81"/>
      <c r="N7" s="7"/>
    </row>
    <row r="8" spans="2:14" s="1" customFormat="1" ht="19.5">
      <c r="B8" s="17" t="s">
        <v>395</v>
      </c>
      <c r="C8" s="18"/>
      <c r="D8" s="4"/>
      <c r="E8" s="4"/>
      <c r="F8" s="4"/>
      <c r="G8" s="16"/>
      <c r="H8" s="16"/>
      <c r="I8" s="6"/>
      <c r="J8" s="6"/>
      <c r="K8" s="6"/>
      <c r="L8" s="81"/>
      <c r="N8" s="7"/>
    </row>
    <row r="9" spans="2:14" s="1" customFormat="1" ht="19.5" customHeight="1">
      <c r="B9" s="13"/>
      <c r="C9" s="13"/>
      <c r="D9" s="4"/>
      <c r="E9" s="4"/>
      <c r="F9" s="4"/>
      <c r="G9" s="16"/>
      <c r="H9" s="16"/>
      <c r="I9" s="6"/>
      <c r="J9" s="6"/>
      <c r="K9" s="6"/>
      <c r="L9" s="81"/>
      <c r="N9" s="7"/>
    </row>
    <row r="10" spans="2:14" s="25" customFormat="1" ht="54.75" customHeight="1">
      <c r="B10" s="20">
        <v>1</v>
      </c>
      <c r="C10" s="21" t="s">
        <v>591</v>
      </c>
      <c r="D10" s="22" t="s">
        <v>1976</v>
      </c>
      <c r="E10" s="22" t="s">
        <v>407</v>
      </c>
      <c r="F10" s="22" t="s">
        <v>1169</v>
      </c>
      <c r="G10" s="23">
        <v>0.084</v>
      </c>
      <c r="H10" s="23">
        <v>5286</v>
      </c>
      <c r="I10" s="21" t="s">
        <v>963</v>
      </c>
      <c r="J10" s="21" t="s">
        <v>237</v>
      </c>
      <c r="K10" s="24" t="s">
        <v>674</v>
      </c>
      <c r="L10" s="83"/>
      <c r="N10" s="26"/>
    </row>
    <row r="11" spans="2:11" s="25" customFormat="1" ht="54.75" customHeight="1">
      <c r="B11" s="20">
        <f aca="true" t="shared" si="0" ref="B11:B74">B10+1</f>
        <v>2</v>
      </c>
      <c r="C11" s="20" t="s">
        <v>3011</v>
      </c>
      <c r="D11" s="22" t="s">
        <v>2524</v>
      </c>
      <c r="E11" s="22" t="s">
        <v>1829</v>
      </c>
      <c r="F11" s="22" t="s">
        <v>1859</v>
      </c>
      <c r="G11" s="23">
        <v>0.7103</v>
      </c>
      <c r="H11" s="23">
        <v>69665.57</v>
      </c>
      <c r="I11" s="28" t="s">
        <v>963</v>
      </c>
      <c r="J11" s="28" t="s">
        <v>237</v>
      </c>
      <c r="K11" s="28" t="s">
        <v>674</v>
      </c>
    </row>
    <row r="12" spans="2:14" s="25" customFormat="1" ht="54.75" customHeight="1">
      <c r="B12" s="20">
        <f t="shared" si="0"/>
        <v>3</v>
      </c>
      <c r="C12" s="27" t="s">
        <v>1546</v>
      </c>
      <c r="D12" s="22" t="s">
        <v>1977</v>
      </c>
      <c r="E12" s="22" t="s">
        <v>1427</v>
      </c>
      <c r="F12" s="22" t="s">
        <v>1426</v>
      </c>
      <c r="G12" s="23">
        <v>0.508606</v>
      </c>
      <c r="H12" s="23">
        <v>22382</v>
      </c>
      <c r="I12" s="28" t="s">
        <v>963</v>
      </c>
      <c r="J12" s="28" t="s">
        <v>1266</v>
      </c>
      <c r="K12" s="28" t="s">
        <v>674</v>
      </c>
      <c r="L12" s="83"/>
      <c r="N12" s="26"/>
    </row>
    <row r="13" spans="2:14" s="25" customFormat="1" ht="54.75" customHeight="1">
      <c r="B13" s="20">
        <f t="shared" si="0"/>
        <v>4</v>
      </c>
      <c r="C13" s="21" t="s">
        <v>89</v>
      </c>
      <c r="D13" s="22" t="s">
        <v>1978</v>
      </c>
      <c r="E13" s="22" t="s">
        <v>1001</v>
      </c>
      <c r="F13" s="22" t="s">
        <v>345</v>
      </c>
      <c r="G13" s="23">
        <v>0.4759</v>
      </c>
      <c r="H13" s="23">
        <v>68906.96</v>
      </c>
      <c r="I13" s="24" t="s">
        <v>963</v>
      </c>
      <c r="J13" s="24" t="s">
        <v>237</v>
      </c>
      <c r="K13" s="24" t="s">
        <v>674</v>
      </c>
      <c r="L13" s="83"/>
      <c r="N13" s="26"/>
    </row>
    <row r="14" spans="2:14" s="25" customFormat="1" ht="54.75" customHeight="1">
      <c r="B14" s="20">
        <f t="shared" si="0"/>
        <v>5</v>
      </c>
      <c r="C14" s="20" t="s">
        <v>87</v>
      </c>
      <c r="D14" s="22" t="s">
        <v>1979</v>
      </c>
      <c r="E14" s="22" t="s">
        <v>696</v>
      </c>
      <c r="F14" s="22" t="s">
        <v>697</v>
      </c>
      <c r="G14" s="23">
        <v>0.24</v>
      </c>
      <c r="H14" s="23">
        <v>20991.42</v>
      </c>
      <c r="I14" s="29" t="s">
        <v>963</v>
      </c>
      <c r="J14" s="29" t="s">
        <v>237</v>
      </c>
      <c r="K14" s="24" t="s">
        <v>674</v>
      </c>
      <c r="L14" s="83"/>
      <c r="N14" s="26"/>
    </row>
    <row r="15" spans="2:14" s="25" customFormat="1" ht="54.75" customHeight="1">
      <c r="B15" s="20">
        <f t="shared" si="0"/>
        <v>6</v>
      </c>
      <c r="C15" s="20" t="s">
        <v>88</v>
      </c>
      <c r="D15" s="22" t="s">
        <v>1980</v>
      </c>
      <c r="E15" s="22" t="s">
        <v>1099</v>
      </c>
      <c r="F15" s="22" t="s">
        <v>1100</v>
      </c>
      <c r="G15" s="23">
        <v>0.24</v>
      </c>
      <c r="H15" s="23">
        <v>25600</v>
      </c>
      <c r="I15" s="21" t="s">
        <v>963</v>
      </c>
      <c r="J15" s="21" t="s">
        <v>237</v>
      </c>
      <c r="K15" s="24" t="s">
        <v>674</v>
      </c>
      <c r="L15" s="83"/>
      <c r="N15" s="26"/>
    </row>
    <row r="16" spans="2:13" s="25" customFormat="1" ht="46.5" customHeight="1">
      <c r="B16" s="20">
        <f t="shared" si="0"/>
        <v>7</v>
      </c>
      <c r="C16" s="20" t="s">
        <v>3064</v>
      </c>
      <c r="D16" s="22" t="s">
        <v>2649</v>
      </c>
      <c r="E16" s="22" t="s">
        <v>2650</v>
      </c>
      <c r="F16" s="22" t="s">
        <v>356</v>
      </c>
      <c r="G16" s="23">
        <v>0.4289</v>
      </c>
      <c r="H16" s="23">
        <v>53618.44</v>
      </c>
      <c r="I16" s="28" t="s">
        <v>963</v>
      </c>
      <c r="J16" s="28" t="s">
        <v>237</v>
      </c>
      <c r="K16" s="28" t="s">
        <v>674</v>
      </c>
      <c r="M16" s="21"/>
    </row>
    <row r="17" spans="2:14" s="25" customFormat="1" ht="54.75" customHeight="1">
      <c r="B17" s="20">
        <f t="shared" si="0"/>
        <v>8</v>
      </c>
      <c r="C17" s="21" t="s">
        <v>99</v>
      </c>
      <c r="D17" s="22" t="s">
        <v>1981</v>
      </c>
      <c r="E17" s="22" t="s">
        <v>658</v>
      </c>
      <c r="F17" s="22" t="s">
        <v>628</v>
      </c>
      <c r="G17" s="23">
        <v>0.1493</v>
      </c>
      <c r="H17" s="23">
        <v>3596</v>
      </c>
      <c r="I17" s="21" t="s">
        <v>1058</v>
      </c>
      <c r="J17" s="21" t="s">
        <v>1016</v>
      </c>
      <c r="K17" s="28" t="s">
        <v>674</v>
      </c>
      <c r="L17" s="83"/>
      <c r="N17" s="26"/>
    </row>
    <row r="18" spans="2:13" s="25" customFormat="1" ht="54.75" customHeight="1">
      <c r="B18" s="20">
        <f t="shared" si="0"/>
        <v>9</v>
      </c>
      <c r="C18" s="20" t="s">
        <v>3012</v>
      </c>
      <c r="D18" s="22" t="s">
        <v>2266</v>
      </c>
      <c r="E18" s="22" t="s">
        <v>1583</v>
      </c>
      <c r="F18" s="22" t="s">
        <v>1584</v>
      </c>
      <c r="G18" s="23">
        <v>0.135</v>
      </c>
      <c r="H18" s="23">
        <v>10983.2</v>
      </c>
      <c r="I18" s="21" t="s">
        <v>1242</v>
      </c>
      <c r="J18" s="28" t="s">
        <v>1090</v>
      </c>
      <c r="K18" s="28" t="s">
        <v>674</v>
      </c>
      <c r="M18" s="21"/>
    </row>
    <row r="19" spans="2:14" s="25" customFormat="1" ht="54.75" customHeight="1">
      <c r="B19" s="20">
        <f t="shared" si="0"/>
        <v>10</v>
      </c>
      <c r="C19" s="20" t="s">
        <v>1743</v>
      </c>
      <c r="D19" s="30" t="s">
        <v>1982</v>
      </c>
      <c r="E19" s="30" t="s">
        <v>1982</v>
      </c>
      <c r="F19" s="22" t="s">
        <v>1339</v>
      </c>
      <c r="G19" s="23">
        <v>0.391</v>
      </c>
      <c r="H19" s="23">
        <v>20000</v>
      </c>
      <c r="I19" s="28" t="s">
        <v>1057</v>
      </c>
      <c r="J19" s="28" t="s">
        <v>898</v>
      </c>
      <c r="K19" s="28" t="s">
        <v>674</v>
      </c>
      <c r="L19" s="83"/>
      <c r="N19" s="26"/>
    </row>
    <row r="20" spans="2:12" s="25" customFormat="1" ht="54.75" customHeight="1">
      <c r="B20" s="20">
        <f t="shared" si="0"/>
        <v>11</v>
      </c>
      <c r="C20" s="20" t="s">
        <v>1897</v>
      </c>
      <c r="D20" s="22" t="s">
        <v>2286</v>
      </c>
      <c r="E20" s="22" t="s">
        <v>1753</v>
      </c>
      <c r="F20" s="22" t="s">
        <v>1752</v>
      </c>
      <c r="G20" s="23">
        <v>0.3905</v>
      </c>
      <c r="H20" s="23">
        <v>59667</v>
      </c>
      <c r="I20" s="28" t="s">
        <v>963</v>
      </c>
      <c r="J20" s="28" t="s">
        <v>1754</v>
      </c>
      <c r="K20" s="28" t="s">
        <v>674</v>
      </c>
      <c r="L20" s="83"/>
    </row>
    <row r="21" spans="2:14" s="25" customFormat="1" ht="54.75" customHeight="1">
      <c r="B21" s="20">
        <f t="shared" si="0"/>
        <v>12</v>
      </c>
      <c r="C21" s="21" t="s">
        <v>100</v>
      </c>
      <c r="D21" s="22" t="s">
        <v>77</v>
      </c>
      <c r="E21" s="22" t="s">
        <v>558</v>
      </c>
      <c r="F21" s="22" t="s">
        <v>559</v>
      </c>
      <c r="G21" s="23">
        <v>39.1132</v>
      </c>
      <c r="H21" s="23"/>
      <c r="I21" s="28" t="s">
        <v>965</v>
      </c>
      <c r="J21" s="28" t="s">
        <v>233</v>
      </c>
      <c r="K21" s="28" t="s">
        <v>672</v>
      </c>
      <c r="L21" s="83"/>
      <c r="N21" s="26"/>
    </row>
    <row r="22" spans="2:14" s="25" customFormat="1" ht="54.75" customHeight="1">
      <c r="B22" s="20">
        <f t="shared" si="0"/>
        <v>13</v>
      </c>
      <c r="C22" s="20" t="s">
        <v>1328</v>
      </c>
      <c r="D22" s="22" t="s">
        <v>1041</v>
      </c>
      <c r="E22" s="22" t="s">
        <v>1312</v>
      </c>
      <c r="F22" s="31" t="s">
        <v>177</v>
      </c>
      <c r="G22" s="23">
        <v>11.0019</v>
      </c>
      <c r="H22" s="23"/>
      <c r="I22" s="21" t="s">
        <v>1061</v>
      </c>
      <c r="J22" s="21" t="s">
        <v>4</v>
      </c>
      <c r="K22" s="24" t="s">
        <v>1115</v>
      </c>
      <c r="L22" s="83"/>
      <c r="N22" s="26"/>
    </row>
    <row r="23" spans="2:14" s="25" customFormat="1" ht="54.75" customHeight="1">
      <c r="B23" s="20">
        <f t="shared" si="0"/>
        <v>14</v>
      </c>
      <c r="C23" s="20" t="s">
        <v>1277</v>
      </c>
      <c r="D23" s="22" t="s">
        <v>995</v>
      </c>
      <c r="E23" s="22" t="s">
        <v>997</v>
      </c>
      <c r="F23" s="22" t="s">
        <v>996</v>
      </c>
      <c r="G23" s="23">
        <v>8.9639</v>
      </c>
      <c r="H23" s="23"/>
      <c r="I23" s="28" t="s">
        <v>1057</v>
      </c>
      <c r="J23" s="28" t="s">
        <v>898</v>
      </c>
      <c r="K23" s="28" t="s">
        <v>1115</v>
      </c>
      <c r="L23" s="83"/>
      <c r="N23" s="26"/>
    </row>
    <row r="24" spans="2:14" s="25" customFormat="1" ht="54.75" customHeight="1">
      <c r="B24" s="20">
        <f t="shared" si="0"/>
        <v>15</v>
      </c>
      <c r="C24" s="20" t="s">
        <v>857</v>
      </c>
      <c r="D24" s="22" t="s">
        <v>190</v>
      </c>
      <c r="E24" s="22" t="s">
        <v>270</v>
      </c>
      <c r="F24" s="22" t="s">
        <v>1074</v>
      </c>
      <c r="G24" s="23">
        <v>2.2968</v>
      </c>
      <c r="H24" s="23"/>
      <c r="I24" s="21" t="s">
        <v>963</v>
      </c>
      <c r="J24" s="21" t="s">
        <v>236</v>
      </c>
      <c r="K24" s="21" t="s">
        <v>360</v>
      </c>
      <c r="L24" s="83"/>
      <c r="N24" s="26"/>
    </row>
    <row r="25" spans="2:14" s="25" customFormat="1" ht="54.75" customHeight="1">
      <c r="B25" s="20">
        <f t="shared" si="0"/>
        <v>16</v>
      </c>
      <c r="C25" s="21" t="s">
        <v>93</v>
      </c>
      <c r="D25" s="22" t="s">
        <v>884</v>
      </c>
      <c r="E25" s="31" t="s">
        <v>326</v>
      </c>
      <c r="F25" s="22" t="s">
        <v>452</v>
      </c>
      <c r="G25" s="23">
        <v>5.7052</v>
      </c>
      <c r="H25" s="23"/>
      <c r="I25" s="21" t="s">
        <v>965</v>
      </c>
      <c r="J25" s="21" t="s">
        <v>1010</v>
      </c>
      <c r="K25" s="21" t="s">
        <v>360</v>
      </c>
      <c r="L25" s="83"/>
      <c r="N25" s="26"/>
    </row>
    <row r="26" spans="2:14" s="25" customFormat="1" ht="54.75" customHeight="1">
      <c r="B26" s="20">
        <f t="shared" si="0"/>
        <v>17</v>
      </c>
      <c r="C26" s="20" t="s">
        <v>94</v>
      </c>
      <c r="D26" s="22" t="s">
        <v>1983</v>
      </c>
      <c r="E26" s="22" t="s">
        <v>1121</v>
      </c>
      <c r="F26" s="22" t="s">
        <v>723</v>
      </c>
      <c r="G26" s="23">
        <v>0.5</v>
      </c>
      <c r="H26" s="23">
        <v>6257</v>
      </c>
      <c r="I26" s="21" t="s">
        <v>963</v>
      </c>
      <c r="J26" s="21" t="s">
        <v>237</v>
      </c>
      <c r="K26" s="28" t="s">
        <v>674</v>
      </c>
      <c r="L26" s="83"/>
      <c r="N26" s="26"/>
    </row>
    <row r="27" spans="2:14" s="25" customFormat="1" ht="54.75" customHeight="1">
      <c r="B27" s="20">
        <f t="shared" si="0"/>
        <v>18</v>
      </c>
      <c r="C27" s="20" t="s">
        <v>1278</v>
      </c>
      <c r="D27" s="22" t="s">
        <v>1984</v>
      </c>
      <c r="E27" s="22" t="s">
        <v>547</v>
      </c>
      <c r="F27" s="31" t="s">
        <v>1155</v>
      </c>
      <c r="G27" s="23">
        <v>0.9497</v>
      </c>
      <c r="H27" s="23">
        <v>71857.79</v>
      </c>
      <c r="I27" s="21" t="s">
        <v>963</v>
      </c>
      <c r="J27" s="21" t="s">
        <v>237</v>
      </c>
      <c r="K27" s="21" t="s">
        <v>674</v>
      </c>
      <c r="L27" s="83"/>
      <c r="N27" s="26"/>
    </row>
    <row r="28" spans="2:255" s="25" customFormat="1" ht="54.75" customHeight="1">
      <c r="B28" s="20">
        <f t="shared" si="0"/>
        <v>19</v>
      </c>
      <c r="C28" s="20" t="s">
        <v>3013</v>
      </c>
      <c r="D28" s="22" t="s">
        <v>1887</v>
      </c>
      <c r="E28" s="22" t="s">
        <v>1889</v>
      </c>
      <c r="F28" s="22" t="s">
        <v>1888</v>
      </c>
      <c r="G28" s="87">
        <v>31.1954</v>
      </c>
      <c r="H28" s="23"/>
      <c r="I28" s="28" t="s">
        <v>1062</v>
      </c>
      <c r="J28" s="28" t="s">
        <v>1006</v>
      </c>
      <c r="K28" s="28" t="s">
        <v>672</v>
      </c>
      <c r="IU28" s="25">
        <f>SUM(A28:IT28)</f>
        <v>50.1954</v>
      </c>
    </row>
    <row r="29" spans="2:14" s="25" customFormat="1" ht="54.75" customHeight="1">
      <c r="B29" s="20">
        <f t="shared" si="0"/>
        <v>20</v>
      </c>
      <c r="C29" s="20" t="s">
        <v>871</v>
      </c>
      <c r="D29" s="22" t="s">
        <v>1985</v>
      </c>
      <c r="E29" s="22" t="s">
        <v>387</v>
      </c>
      <c r="F29" s="22" t="s">
        <v>388</v>
      </c>
      <c r="G29" s="23">
        <v>0.9368</v>
      </c>
      <c r="H29" s="23">
        <v>11729</v>
      </c>
      <c r="I29" s="21" t="s">
        <v>964</v>
      </c>
      <c r="J29" s="21" t="s">
        <v>1241</v>
      </c>
      <c r="K29" s="21" t="s">
        <v>674</v>
      </c>
      <c r="L29" s="83"/>
      <c r="N29" s="26"/>
    </row>
    <row r="30" spans="2:14" s="25" customFormat="1" ht="54.75" customHeight="1">
      <c r="B30" s="20">
        <f t="shared" si="0"/>
        <v>21</v>
      </c>
      <c r="C30" s="20" t="s">
        <v>96</v>
      </c>
      <c r="D30" s="22" t="s">
        <v>396</v>
      </c>
      <c r="E30" s="22" t="s">
        <v>1130</v>
      </c>
      <c r="F30" s="22" t="s">
        <v>1214</v>
      </c>
      <c r="G30" s="23">
        <v>14.0804</v>
      </c>
      <c r="H30" s="23"/>
      <c r="I30" s="24" t="s">
        <v>963</v>
      </c>
      <c r="J30" s="24" t="s">
        <v>1015</v>
      </c>
      <c r="K30" s="28" t="s">
        <v>672</v>
      </c>
      <c r="L30" s="83"/>
      <c r="N30" s="26"/>
    </row>
    <row r="31" spans="2:13" s="25" customFormat="1" ht="54.75" customHeight="1">
      <c r="B31" s="20">
        <f t="shared" si="0"/>
        <v>22</v>
      </c>
      <c r="C31" s="20" t="s">
        <v>3014</v>
      </c>
      <c r="D31" s="22" t="s">
        <v>2322</v>
      </c>
      <c r="E31" s="22" t="s">
        <v>1798</v>
      </c>
      <c r="F31" s="22" t="s">
        <v>1797</v>
      </c>
      <c r="G31" s="23">
        <v>52.5858</v>
      </c>
      <c r="H31" s="23"/>
      <c r="I31" s="28" t="s">
        <v>1057</v>
      </c>
      <c r="J31" s="28" t="s">
        <v>1311</v>
      </c>
      <c r="K31" s="28" t="s">
        <v>672</v>
      </c>
      <c r="L31" s="83"/>
      <c r="M31" s="21"/>
    </row>
    <row r="32" spans="2:14" s="25" customFormat="1" ht="54.75" customHeight="1">
      <c r="B32" s="20">
        <f t="shared" si="0"/>
        <v>23</v>
      </c>
      <c r="C32" s="20" t="s">
        <v>92</v>
      </c>
      <c r="D32" s="22" t="s">
        <v>1215</v>
      </c>
      <c r="E32" s="22" t="s">
        <v>619</v>
      </c>
      <c r="F32" s="22" t="s">
        <v>1128</v>
      </c>
      <c r="G32" s="23">
        <v>32</v>
      </c>
      <c r="H32" s="23"/>
      <c r="I32" s="24" t="s">
        <v>1062</v>
      </c>
      <c r="J32" s="24" t="s">
        <v>1006</v>
      </c>
      <c r="K32" s="28" t="s">
        <v>672</v>
      </c>
      <c r="L32" s="83"/>
      <c r="N32" s="26"/>
    </row>
    <row r="33" spans="2:13" s="25" customFormat="1" ht="54.75" customHeight="1">
      <c r="B33" s="20">
        <f t="shared" si="0"/>
        <v>24</v>
      </c>
      <c r="C33" s="20" t="s">
        <v>3015</v>
      </c>
      <c r="D33" s="22" t="s">
        <v>2267</v>
      </c>
      <c r="E33" s="22" t="s">
        <v>1638</v>
      </c>
      <c r="F33" s="22" t="s">
        <v>1637</v>
      </c>
      <c r="G33" s="23">
        <v>0.4818</v>
      </c>
      <c r="H33" s="23">
        <v>24751.08</v>
      </c>
      <c r="I33" s="28" t="s">
        <v>963</v>
      </c>
      <c r="J33" s="28" t="s">
        <v>236</v>
      </c>
      <c r="K33" s="28" t="s">
        <v>674</v>
      </c>
      <c r="M33" s="21"/>
    </row>
    <row r="34" spans="2:11" s="25" customFormat="1" ht="54.75" customHeight="1">
      <c r="B34" s="20">
        <f t="shared" si="0"/>
        <v>25</v>
      </c>
      <c r="C34" s="20" t="s">
        <v>3016</v>
      </c>
      <c r="D34" s="22" t="s">
        <v>2155</v>
      </c>
      <c r="E34" s="22" t="s">
        <v>1807</v>
      </c>
      <c r="F34" s="22" t="s">
        <v>1808</v>
      </c>
      <c r="G34" s="87">
        <v>0.18</v>
      </c>
      <c r="H34" s="23">
        <v>7614.516</v>
      </c>
      <c r="I34" s="28" t="s">
        <v>1059</v>
      </c>
      <c r="J34" s="28" t="s">
        <v>1657</v>
      </c>
      <c r="K34" s="28" t="s">
        <v>674</v>
      </c>
    </row>
    <row r="35" spans="2:14" s="25" customFormat="1" ht="54.75" customHeight="1">
      <c r="B35" s="20">
        <f t="shared" si="0"/>
        <v>26</v>
      </c>
      <c r="C35" s="20" t="s">
        <v>95</v>
      </c>
      <c r="D35" s="22" t="s">
        <v>1986</v>
      </c>
      <c r="E35" s="22" t="s">
        <v>1123</v>
      </c>
      <c r="F35" s="22" t="s">
        <v>1122</v>
      </c>
      <c r="G35" s="23">
        <v>0.1749</v>
      </c>
      <c r="H35" s="23">
        <v>27110.06</v>
      </c>
      <c r="I35" s="21" t="s">
        <v>963</v>
      </c>
      <c r="J35" s="21" t="s">
        <v>234</v>
      </c>
      <c r="K35" s="28" t="s">
        <v>674</v>
      </c>
      <c r="L35" s="83"/>
      <c r="N35" s="26"/>
    </row>
    <row r="36" spans="2:14" s="25" customFormat="1" ht="54.75" customHeight="1">
      <c r="B36" s="20">
        <f t="shared" si="0"/>
        <v>27</v>
      </c>
      <c r="C36" s="72" t="s">
        <v>101</v>
      </c>
      <c r="D36" s="22" t="s">
        <v>730</v>
      </c>
      <c r="E36" s="22" t="s">
        <v>713</v>
      </c>
      <c r="F36" s="22" t="s">
        <v>985</v>
      </c>
      <c r="G36" s="23">
        <v>7.401</v>
      </c>
      <c r="H36" s="23"/>
      <c r="I36" s="21" t="s">
        <v>963</v>
      </c>
      <c r="J36" s="21" t="s">
        <v>236</v>
      </c>
      <c r="K36" s="21" t="s">
        <v>360</v>
      </c>
      <c r="L36" s="83"/>
      <c r="N36" s="26"/>
    </row>
    <row r="37" spans="2:14" s="25" customFormat="1" ht="54.75" customHeight="1">
      <c r="B37" s="20">
        <f t="shared" si="0"/>
        <v>28</v>
      </c>
      <c r="C37" s="20" t="s">
        <v>90</v>
      </c>
      <c r="D37" s="22" t="s">
        <v>1987</v>
      </c>
      <c r="E37" s="22" t="s">
        <v>623</v>
      </c>
      <c r="F37" s="22" t="s">
        <v>51</v>
      </c>
      <c r="G37" s="23">
        <v>1.2799</v>
      </c>
      <c r="H37" s="23">
        <v>5337</v>
      </c>
      <c r="I37" s="24" t="s">
        <v>1058</v>
      </c>
      <c r="J37" s="24" t="s">
        <v>1016</v>
      </c>
      <c r="K37" s="24" t="s">
        <v>674</v>
      </c>
      <c r="L37" s="83"/>
      <c r="N37" s="26"/>
    </row>
    <row r="38" spans="2:14" s="25" customFormat="1" ht="54.75" customHeight="1">
      <c r="B38" s="20">
        <f t="shared" si="0"/>
        <v>29</v>
      </c>
      <c r="C38" s="20" t="s">
        <v>91</v>
      </c>
      <c r="D38" s="33" t="s">
        <v>1256</v>
      </c>
      <c r="E38" s="22" t="s">
        <v>1257</v>
      </c>
      <c r="F38" s="22" t="s">
        <v>2542</v>
      </c>
      <c r="G38" s="23">
        <v>28.0249</v>
      </c>
      <c r="H38" s="23"/>
      <c r="I38" s="29" t="s">
        <v>963</v>
      </c>
      <c r="J38" s="29" t="s">
        <v>234</v>
      </c>
      <c r="K38" s="28" t="s">
        <v>672</v>
      </c>
      <c r="L38" s="83"/>
      <c r="N38" s="26"/>
    </row>
    <row r="39" spans="2:14" s="25" customFormat="1" ht="54.75" customHeight="1">
      <c r="B39" s="20">
        <f t="shared" si="0"/>
        <v>30</v>
      </c>
      <c r="C39" s="20" t="s">
        <v>1589</v>
      </c>
      <c r="D39" s="22" t="s">
        <v>1988</v>
      </c>
      <c r="E39" s="22" t="s">
        <v>1343</v>
      </c>
      <c r="F39" s="22" t="s">
        <v>1344</v>
      </c>
      <c r="G39" s="35">
        <v>1</v>
      </c>
      <c r="H39" s="35">
        <v>19826.95</v>
      </c>
      <c r="I39" s="28" t="s">
        <v>963</v>
      </c>
      <c r="J39" s="28" t="s">
        <v>359</v>
      </c>
      <c r="K39" s="21" t="s">
        <v>674</v>
      </c>
      <c r="L39" s="83"/>
      <c r="N39" s="26"/>
    </row>
    <row r="40" spans="2:12" s="25" customFormat="1" ht="54.75" customHeight="1">
      <c r="B40" s="20">
        <f t="shared" si="0"/>
        <v>31</v>
      </c>
      <c r="C40" s="20" t="s">
        <v>3017</v>
      </c>
      <c r="D40" s="22" t="s">
        <v>1989</v>
      </c>
      <c r="E40" s="22" t="s">
        <v>1565</v>
      </c>
      <c r="F40" s="22" t="s">
        <v>1344</v>
      </c>
      <c r="G40" s="35">
        <v>1.0531</v>
      </c>
      <c r="H40" s="35">
        <v>13805.12</v>
      </c>
      <c r="I40" s="28" t="s">
        <v>963</v>
      </c>
      <c r="J40" s="28" t="s">
        <v>359</v>
      </c>
      <c r="K40" s="28" t="s">
        <v>674</v>
      </c>
      <c r="L40" s="83"/>
    </row>
    <row r="41" spans="2:14" s="25" customFormat="1" ht="54.75" customHeight="1">
      <c r="B41" s="20">
        <f t="shared" si="0"/>
        <v>32</v>
      </c>
      <c r="C41" s="21" t="s">
        <v>102</v>
      </c>
      <c r="D41" s="22" t="s">
        <v>1990</v>
      </c>
      <c r="E41" s="22" t="s">
        <v>324</v>
      </c>
      <c r="F41" s="22" t="s">
        <v>202</v>
      </c>
      <c r="G41" s="23">
        <v>0.2935</v>
      </c>
      <c r="H41" s="23">
        <v>36556.06</v>
      </c>
      <c r="I41" s="21" t="s">
        <v>963</v>
      </c>
      <c r="J41" s="28" t="s">
        <v>1754</v>
      </c>
      <c r="K41" s="21" t="s">
        <v>674</v>
      </c>
      <c r="L41" s="83"/>
      <c r="N41" s="26"/>
    </row>
    <row r="42" spans="2:11" s="25" customFormat="1" ht="54.75" customHeight="1">
      <c r="B42" s="20">
        <f t="shared" si="0"/>
        <v>33</v>
      </c>
      <c r="C42" s="20" t="s">
        <v>3018</v>
      </c>
      <c r="D42" s="22" t="s">
        <v>2156</v>
      </c>
      <c r="E42" s="22" t="s">
        <v>1842</v>
      </c>
      <c r="F42" s="22" t="s">
        <v>1841</v>
      </c>
      <c r="G42" s="23">
        <v>5.3532</v>
      </c>
      <c r="H42" s="23">
        <v>24665.18</v>
      </c>
      <c r="I42" s="28" t="s">
        <v>963</v>
      </c>
      <c r="J42" s="28" t="s">
        <v>1754</v>
      </c>
      <c r="K42" s="28" t="s">
        <v>674</v>
      </c>
    </row>
    <row r="43" spans="2:256" s="25" customFormat="1" ht="54.75" customHeight="1">
      <c r="B43" s="20">
        <f t="shared" si="0"/>
        <v>34</v>
      </c>
      <c r="C43" s="20" t="s">
        <v>3019</v>
      </c>
      <c r="D43" s="22" t="s">
        <v>2380</v>
      </c>
      <c r="E43" s="22" t="s">
        <v>2381</v>
      </c>
      <c r="F43" s="22" t="s">
        <v>2382</v>
      </c>
      <c r="G43" s="98">
        <v>0.1403</v>
      </c>
      <c r="H43" s="29">
        <v>22088</v>
      </c>
      <c r="I43" s="28" t="s">
        <v>1058</v>
      </c>
      <c r="J43" s="28" t="s">
        <v>1016</v>
      </c>
      <c r="K43" s="28" t="s">
        <v>674</v>
      </c>
      <c r="IV43" s="25">
        <f>SUM(A43:IU43)</f>
        <v>22122.1403</v>
      </c>
    </row>
    <row r="44" spans="2:13" s="25" customFormat="1" ht="54.75" customHeight="1">
      <c r="B44" s="20">
        <f t="shared" si="0"/>
        <v>35</v>
      </c>
      <c r="C44" s="20" t="s">
        <v>3020</v>
      </c>
      <c r="D44" s="22" t="s">
        <v>2158</v>
      </c>
      <c r="E44" s="22" t="s">
        <v>1827</v>
      </c>
      <c r="F44" s="22" t="s">
        <v>1816</v>
      </c>
      <c r="G44" s="23">
        <v>0.2</v>
      </c>
      <c r="H44" s="23">
        <v>8230</v>
      </c>
      <c r="I44" s="28" t="s">
        <v>1057</v>
      </c>
      <c r="J44" s="28" t="s">
        <v>898</v>
      </c>
      <c r="K44" s="28" t="s">
        <v>674</v>
      </c>
      <c r="M44" s="21"/>
    </row>
    <row r="45" spans="2:14" s="25" customFormat="1" ht="54.75" customHeight="1">
      <c r="B45" s="20">
        <f t="shared" si="0"/>
        <v>36</v>
      </c>
      <c r="C45" s="20" t="s">
        <v>1334</v>
      </c>
      <c r="D45" s="22" t="s">
        <v>2143</v>
      </c>
      <c r="E45" s="22" t="s">
        <v>555</v>
      </c>
      <c r="F45" s="22" t="s">
        <v>345</v>
      </c>
      <c r="G45" s="23">
        <v>12.945</v>
      </c>
      <c r="H45" s="23"/>
      <c r="I45" s="21" t="s">
        <v>964</v>
      </c>
      <c r="J45" s="21" t="s">
        <v>392</v>
      </c>
      <c r="K45" s="21" t="s">
        <v>360</v>
      </c>
      <c r="L45" s="83"/>
      <c r="N45" s="26"/>
    </row>
    <row r="46" spans="2:14" s="25" customFormat="1" ht="54.75" customHeight="1">
      <c r="B46" s="20">
        <f t="shared" si="0"/>
        <v>37</v>
      </c>
      <c r="C46" s="20" t="s">
        <v>1321</v>
      </c>
      <c r="D46" s="22" t="s">
        <v>1991</v>
      </c>
      <c r="E46" s="22" t="s">
        <v>168</v>
      </c>
      <c r="F46" s="31" t="s">
        <v>169</v>
      </c>
      <c r="G46" s="23">
        <v>0.24</v>
      </c>
      <c r="H46" s="23">
        <v>34936.61</v>
      </c>
      <c r="I46" s="21" t="s">
        <v>963</v>
      </c>
      <c r="J46" s="21" t="s">
        <v>237</v>
      </c>
      <c r="K46" s="28" t="s">
        <v>674</v>
      </c>
      <c r="L46" s="83"/>
      <c r="N46" s="26"/>
    </row>
    <row r="47" spans="2:14" s="25" customFormat="1" ht="54.75" customHeight="1">
      <c r="B47" s="20">
        <f t="shared" si="0"/>
        <v>38</v>
      </c>
      <c r="C47" s="20" t="s">
        <v>1322</v>
      </c>
      <c r="D47" s="22" t="s">
        <v>1176</v>
      </c>
      <c r="E47" s="22" t="s">
        <v>175</v>
      </c>
      <c r="F47" s="31" t="s">
        <v>790</v>
      </c>
      <c r="G47" s="23">
        <v>65.67</v>
      </c>
      <c r="H47" s="23"/>
      <c r="I47" s="21" t="s">
        <v>963</v>
      </c>
      <c r="J47" s="21" t="s">
        <v>359</v>
      </c>
      <c r="K47" s="21" t="s">
        <v>357</v>
      </c>
      <c r="L47" s="83"/>
      <c r="N47" s="26"/>
    </row>
    <row r="48" spans="1:242" s="34" customFormat="1" ht="54.75" customHeight="1">
      <c r="A48" s="25"/>
      <c r="B48" s="20">
        <f t="shared" si="0"/>
        <v>39</v>
      </c>
      <c r="C48" s="20" t="s">
        <v>97</v>
      </c>
      <c r="D48" s="22" t="s">
        <v>209</v>
      </c>
      <c r="E48" s="22" t="s">
        <v>1579</v>
      </c>
      <c r="F48" s="22" t="s">
        <v>1104</v>
      </c>
      <c r="G48" s="23">
        <v>116.2497</v>
      </c>
      <c r="H48" s="23"/>
      <c r="I48" s="24" t="s">
        <v>1242</v>
      </c>
      <c r="J48" s="24" t="s">
        <v>1090</v>
      </c>
      <c r="K48" s="28" t="s">
        <v>672</v>
      </c>
      <c r="L48" s="83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</row>
    <row r="49" spans="2:14" s="25" customFormat="1" ht="54.75" customHeight="1">
      <c r="B49" s="20">
        <f t="shared" si="0"/>
        <v>40</v>
      </c>
      <c r="C49" s="20" t="s">
        <v>858</v>
      </c>
      <c r="D49" s="36" t="s">
        <v>1224</v>
      </c>
      <c r="E49" s="22" t="s">
        <v>1225</v>
      </c>
      <c r="F49" s="22" t="s">
        <v>1226</v>
      </c>
      <c r="G49" s="35">
        <v>13.9012</v>
      </c>
      <c r="H49" s="35"/>
      <c r="I49" s="21" t="s">
        <v>194</v>
      </c>
      <c r="J49" s="21" t="s">
        <v>413</v>
      </c>
      <c r="K49" s="21" t="s">
        <v>1115</v>
      </c>
      <c r="L49" s="83"/>
      <c r="N49" s="26"/>
    </row>
    <row r="50" spans="2:14" s="25" customFormat="1" ht="54.75" customHeight="1">
      <c r="B50" s="20">
        <f t="shared" si="0"/>
        <v>41</v>
      </c>
      <c r="C50" s="20" t="s">
        <v>1613</v>
      </c>
      <c r="D50" s="22" t="s">
        <v>1352</v>
      </c>
      <c r="E50" s="22" t="s">
        <v>433</v>
      </c>
      <c r="F50" s="22" t="s">
        <v>734</v>
      </c>
      <c r="G50" s="23">
        <v>27.2109</v>
      </c>
      <c r="H50" s="23"/>
      <c r="I50" s="21" t="s">
        <v>965</v>
      </c>
      <c r="J50" s="21" t="s">
        <v>233</v>
      </c>
      <c r="K50" s="21" t="s">
        <v>357</v>
      </c>
      <c r="L50" s="83"/>
      <c r="N50" s="26"/>
    </row>
    <row r="51" spans="2:14" s="25" customFormat="1" ht="54.75" customHeight="1">
      <c r="B51" s="20">
        <f t="shared" si="0"/>
        <v>42</v>
      </c>
      <c r="C51" s="20" t="s">
        <v>1705</v>
      </c>
      <c r="D51" s="22" t="s">
        <v>1570</v>
      </c>
      <c r="E51" s="22" t="s">
        <v>335</v>
      </c>
      <c r="F51" s="22" t="s">
        <v>334</v>
      </c>
      <c r="G51" s="23">
        <v>6.95</v>
      </c>
      <c r="H51" s="23"/>
      <c r="I51" s="21" t="s">
        <v>963</v>
      </c>
      <c r="J51" s="21" t="s">
        <v>359</v>
      </c>
      <c r="K51" s="21" t="s">
        <v>357</v>
      </c>
      <c r="L51" s="83"/>
      <c r="N51" s="26"/>
    </row>
    <row r="52" spans="2:14" s="25" customFormat="1" ht="54.75" customHeight="1">
      <c r="B52" s="20">
        <f t="shared" si="0"/>
        <v>43</v>
      </c>
      <c r="C52" s="20" t="s">
        <v>1507</v>
      </c>
      <c r="D52" s="22" t="s">
        <v>1992</v>
      </c>
      <c r="E52" s="22" t="s">
        <v>1195</v>
      </c>
      <c r="F52" s="22" t="s">
        <v>1194</v>
      </c>
      <c r="G52" s="23">
        <v>0.247</v>
      </c>
      <c r="H52" s="23">
        <v>12696</v>
      </c>
      <c r="I52" s="21" t="s">
        <v>1058</v>
      </c>
      <c r="J52" s="21" t="s">
        <v>1016</v>
      </c>
      <c r="K52" s="21" t="s">
        <v>674</v>
      </c>
      <c r="L52" s="83"/>
      <c r="N52" s="26"/>
    </row>
    <row r="53" spans="2:12" s="25" customFormat="1" ht="54.75" customHeight="1">
      <c r="B53" s="20">
        <f t="shared" si="0"/>
        <v>44</v>
      </c>
      <c r="C53" s="20" t="s">
        <v>3021</v>
      </c>
      <c r="D53" s="30" t="s">
        <v>2285</v>
      </c>
      <c r="E53" s="22" t="s">
        <v>1594</v>
      </c>
      <c r="F53" s="22" t="s">
        <v>1593</v>
      </c>
      <c r="G53" s="23">
        <v>0.2655</v>
      </c>
      <c r="H53" s="23">
        <v>54549</v>
      </c>
      <c r="I53" s="28" t="s">
        <v>963</v>
      </c>
      <c r="J53" s="28" t="s">
        <v>5</v>
      </c>
      <c r="K53" s="28" t="s">
        <v>674</v>
      </c>
      <c r="L53" s="83"/>
    </row>
    <row r="54" spans="2:242" s="25" customFormat="1" ht="54.75" customHeight="1">
      <c r="B54" s="20">
        <f t="shared" si="0"/>
        <v>45</v>
      </c>
      <c r="C54" s="21" t="s">
        <v>105</v>
      </c>
      <c r="D54" s="22" t="s">
        <v>974</v>
      </c>
      <c r="E54" s="22" t="s">
        <v>401</v>
      </c>
      <c r="F54" s="22" t="s">
        <v>400</v>
      </c>
      <c r="G54" s="23">
        <v>1.9167</v>
      </c>
      <c r="H54" s="23"/>
      <c r="I54" s="24" t="s">
        <v>1058</v>
      </c>
      <c r="J54" s="24" t="s">
        <v>1016</v>
      </c>
      <c r="K54" s="24" t="s">
        <v>360</v>
      </c>
      <c r="L54" s="83"/>
      <c r="N54" s="26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</row>
    <row r="55" spans="2:242" s="25" customFormat="1" ht="54.75" customHeight="1">
      <c r="B55" s="20">
        <f t="shared" si="0"/>
        <v>46</v>
      </c>
      <c r="C55" s="21" t="s">
        <v>106</v>
      </c>
      <c r="D55" s="22" t="s">
        <v>1993</v>
      </c>
      <c r="E55" s="22" t="s">
        <v>739</v>
      </c>
      <c r="F55" s="22" t="s">
        <v>738</v>
      </c>
      <c r="G55" s="23">
        <v>0.762407</v>
      </c>
      <c r="H55" s="23">
        <v>9444</v>
      </c>
      <c r="I55" s="21" t="s">
        <v>963</v>
      </c>
      <c r="J55" s="21" t="s">
        <v>1240</v>
      </c>
      <c r="K55" s="21" t="s">
        <v>674</v>
      </c>
      <c r="L55" s="83"/>
      <c r="N55" s="26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</row>
    <row r="56" spans="2:14" s="25" customFormat="1" ht="54.75" customHeight="1">
      <c r="B56" s="20">
        <f t="shared" si="0"/>
        <v>47</v>
      </c>
      <c r="C56" s="20" t="s">
        <v>98</v>
      </c>
      <c r="D56" s="22" t="s">
        <v>1140</v>
      </c>
      <c r="E56" s="22" t="s">
        <v>1141</v>
      </c>
      <c r="F56" s="22" t="s">
        <v>1142</v>
      </c>
      <c r="G56" s="23">
        <v>79.21</v>
      </c>
      <c r="H56" s="23"/>
      <c r="I56" s="24" t="s">
        <v>964</v>
      </c>
      <c r="J56" s="24" t="s">
        <v>391</v>
      </c>
      <c r="K56" s="24" t="s">
        <v>357</v>
      </c>
      <c r="L56" s="83"/>
      <c r="N56" s="26"/>
    </row>
    <row r="57" spans="2:14" s="25" customFormat="1" ht="54.75" customHeight="1">
      <c r="B57" s="20">
        <f t="shared" si="0"/>
        <v>48</v>
      </c>
      <c r="C57" s="21" t="s">
        <v>103</v>
      </c>
      <c r="D57" s="22" t="s">
        <v>1994</v>
      </c>
      <c r="E57" s="22" t="s">
        <v>219</v>
      </c>
      <c r="F57" s="22" t="s">
        <v>1136</v>
      </c>
      <c r="G57" s="23">
        <v>0.35</v>
      </c>
      <c r="H57" s="23">
        <v>59375.76</v>
      </c>
      <c r="I57" s="24" t="s">
        <v>963</v>
      </c>
      <c r="J57" s="24" t="s">
        <v>237</v>
      </c>
      <c r="K57" s="24" t="s">
        <v>674</v>
      </c>
      <c r="L57" s="83"/>
      <c r="N57" s="26"/>
    </row>
    <row r="58" spans="2:12" s="25" customFormat="1" ht="54.75" customHeight="1">
      <c r="B58" s="20">
        <f t="shared" si="0"/>
        <v>49</v>
      </c>
      <c r="C58" s="20" t="s">
        <v>3022</v>
      </c>
      <c r="D58" s="22" t="s">
        <v>1931</v>
      </c>
      <c r="E58" s="22" t="s">
        <v>1645</v>
      </c>
      <c r="F58" s="22" t="s">
        <v>371</v>
      </c>
      <c r="G58" s="23">
        <v>4.14232</v>
      </c>
      <c r="H58" s="23"/>
      <c r="I58" s="28" t="s">
        <v>963</v>
      </c>
      <c r="J58" s="28" t="s">
        <v>236</v>
      </c>
      <c r="K58" s="28" t="s">
        <v>360</v>
      </c>
      <c r="L58" s="83"/>
    </row>
    <row r="59" spans="2:255" s="25" customFormat="1" ht="54.75" customHeight="1">
      <c r="B59" s="20">
        <f t="shared" si="0"/>
        <v>50</v>
      </c>
      <c r="C59" s="20" t="s">
        <v>3023</v>
      </c>
      <c r="D59" s="22" t="s">
        <v>1922</v>
      </c>
      <c r="E59" s="22" t="s">
        <v>2425</v>
      </c>
      <c r="F59" s="22" t="s">
        <v>1923</v>
      </c>
      <c r="G59" s="98">
        <v>5</v>
      </c>
      <c r="H59" s="29"/>
      <c r="I59" s="28" t="s">
        <v>965</v>
      </c>
      <c r="J59" s="28" t="s">
        <v>3</v>
      </c>
      <c r="K59" s="28" t="s">
        <v>1115</v>
      </c>
      <c r="IU59" s="25">
        <f>SUM(A59:IT59)</f>
        <v>55</v>
      </c>
    </row>
    <row r="60" spans="2:14" s="25" customFormat="1" ht="54.75" customHeight="1">
      <c r="B60" s="20">
        <f t="shared" si="0"/>
        <v>51</v>
      </c>
      <c r="C60" s="20" t="s">
        <v>1677</v>
      </c>
      <c r="D60" s="22" t="s">
        <v>1995</v>
      </c>
      <c r="E60" s="22" t="s">
        <v>1393</v>
      </c>
      <c r="F60" s="22" t="s">
        <v>1392</v>
      </c>
      <c r="G60" s="23">
        <v>0.1857</v>
      </c>
      <c r="H60" s="23">
        <v>18000</v>
      </c>
      <c r="I60" s="28" t="s">
        <v>963</v>
      </c>
      <c r="J60" s="28" t="s">
        <v>741</v>
      </c>
      <c r="K60" s="28" t="s">
        <v>674</v>
      </c>
      <c r="L60" s="83"/>
      <c r="N60" s="26"/>
    </row>
    <row r="61" spans="2:12" s="25" customFormat="1" ht="54.75" customHeight="1">
      <c r="B61" s="20">
        <f t="shared" si="0"/>
        <v>52</v>
      </c>
      <c r="C61" s="20" t="s">
        <v>1901</v>
      </c>
      <c r="D61" s="22" t="s">
        <v>500</v>
      </c>
      <c r="E61" s="22" t="s">
        <v>501</v>
      </c>
      <c r="F61" s="22" t="s">
        <v>668</v>
      </c>
      <c r="G61" s="35">
        <v>46.17</v>
      </c>
      <c r="H61" s="35"/>
      <c r="I61" s="28" t="s">
        <v>194</v>
      </c>
      <c r="J61" s="24" t="s">
        <v>1013</v>
      </c>
      <c r="K61" s="24" t="s">
        <v>1115</v>
      </c>
      <c r="L61" s="83"/>
    </row>
    <row r="62" spans="2:14" s="25" customFormat="1" ht="54.75" customHeight="1">
      <c r="B62" s="20">
        <f t="shared" si="0"/>
        <v>53</v>
      </c>
      <c r="C62" s="21" t="s">
        <v>108</v>
      </c>
      <c r="D62" s="22" t="s">
        <v>1996</v>
      </c>
      <c r="E62" s="31" t="s">
        <v>232</v>
      </c>
      <c r="F62" s="22" t="s">
        <v>231</v>
      </c>
      <c r="G62" s="23">
        <v>0.217714</v>
      </c>
      <c r="H62" s="23">
        <v>73367</v>
      </c>
      <c r="I62" s="21" t="s">
        <v>963</v>
      </c>
      <c r="J62" s="21" t="s">
        <v>237</v>
      </c>
      <c r="K62" s="24" t="s">
        <v>674</v>
      </c>
      <c r="L62" s="83"/>
      <c r="N62" s="26"/>
    </row>
    <row r="63" spans="1:14" s="25" customFormat="1" ht="54.75" customHeight="1">
      <c r="A63" s="34"/>
      <c r="B63" s="20">
        <f t="shared" si="0"/>
        <v>54</v>
      </c>
      <c r="C63" s="21" t="s">
        <v>110</v>
      </c>
      <c r="D63" s="22" t="s">
        <v>1105</v>
      </c>
      <c r="E63" s="22" t="s">
        <v>694</v>
      </c>
      <c r="F63" s="22" t="s">
        <v>1106</v>
      </c>
      <c r="G63" s="23">
        <v>65.6349</v>
      </c>
      <c r="H63" s="23"/>
      <c r="I63" s="24" t="s">
        <v>965</v>
      </c>
      <c r="J63" s="24" t="s">
        <v>1010</v>
      </c>
      <c r="K63" s="28" t="s">
        <v>672</v>
      </c>
      <c r="L63" s="83"/>
      <c r="N63" s="26"/>
    </row>
    <row r="64" spans="1:255" s="34" customFormat="1" ht="54.75" customHeight="1">
      <c r="A64" s="25"/>
      <c r="B64" s="20">
        <f t="shared" si="0"/>
        <v>55</v>
      </c>
      <c r="C64" s="21" t="s">
        <v>111</v>
      </c>
      <c r="D64" s="33" t="s">
        <v>975</v>
      </c>
      <c r="E64" s="22" t="s">
        <v>311</v>
      </c>
      <c r="F64" s="22" t="s">
        <v>0</v>
      </c>
      <c r="G64" s="23">
        <v>5</v>
      </c>
      <c r="H64" s="23"/>
      <c r="I64" s="21" t="s">
        <v>1059</v>
      </c>
      <c r="J64" s="21" t="s">
        <v>1213</v>
      </c>
      <c r="K64" s="21" t="s">
        <v>360</v>
      </c>
      <c r="L64" s="83"/>
      <c r="M64" s="25"/>
      <c r="N64" s="26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  <c r="IU64" s="25"/>
    </row>
    <row r="65" spans="2:14" s="25" customFormat="1" ht="54.75" customHeight="1">
      <c r="B65" s="20">
        <f t="shared" si="0"/>
        <v>56</v>
      </c>
      <c r="C65" s="20" t="s">
        <v>1780</v>
      </c>
      <c r="D65" s="22" t="s">
        <v>1403</v>
      </c>
      <c r="E65" s="22" t="s">
        <v>1402</v>
      </c>
      <c r="F65" s="22" t="s">
        <v>1401</v>
      </c>
      <c r="G65" s="23">
        <v>15.1859</v>
      </c>
      <c r="H65" s="23"/>
      <c r="I65" s="28" t="s">
        <v>965</v>
      </c>
      <c r="J65" s="28" t="s">
        <v>393</v>
      </c>
      <c r="K65" s="28" t="s">
        <v>1115</v>
      </c>
      <c r="L65" s="83"/>
      <c r="N65" s="26"/>
    </row>
    <row r="66" spans="2:11" s="25" customFormat="1" ht="54.75" customHeight="1">
      <c r="B66" s="20">
        <f t="shared" si="0"/>
        <v>57</v>
      </c>
      <c r="C66" s="20" t="s">
        <v>3024</v>
      </c>
      <c r="D66" s="22" t="s">
        <v>2472</v>
      </c>
      <c r="E66" s="22" t="s">
        <v>1239</v>
      </c>
      <c r="F66" s="22" t="s">
        <v>2481</v>
      </c>
      <c r="G66" s="99">
        <v>0.2684</v>
      </c>
      <c r="H66" s="95">
        <v>37824.4</v>
      </c>
      <c r="I66" s="28" t="s">
        <v>963</v>
      </c>
      <c r="J66" s="28" t="s">
        <v>1754</v>
      </c>
      <c r="K66" s="28" t="s">
        <v>674</v>
      </c>
    </row>
    <row r="67" spans="2:242" s="25" customFormat="1" ht="54.75" customHeight="1">
      <c r="B67" s="20">
        <f t="shared" si="0"/>
        <v>58</v>
      </c>
      <c r="C67" s="21" t="s">
        <v>112</v>
      </c>
      <c r="D67" s="22" t="s">
        <v>1107</v>
      </c>
      <c r="E67" s="22" t="s">
        <v>224</v>
      </c>
      <c r="F67" s="40" t="s">
        <v>192</v>
      </c>
      <c r="G67" s="23">
        <v>99.4047</v>
      </c>
      <c r="H67" s="23"/>
      <c r="I67" s="24" t="s">
        <v>965</v>
      </c>
      <c r="J67" s="24" t="s">
        <v>1010</v>
      </c>
      <c r="K67" s="28" t="s">
        <v>672</v>
      </c>
      <c r="L67" s="83"/>
      <c r="N67" s="26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</row>
    <row r="68" spans="1:256" s="34" customFormat="1" ht="54.75" customHeight="1">
      <c r="A68" s="25"/>
      <c r="B68" s="20">
        <f t="shared" si="0"/>
        <v>59</v>
      </c>
      <c r="C68" s="72" t="s">
        <v>113</v>
      </c>
      <c r="D68" s="22" t="s">
        <v>193</v>
      </c>
      <c r="E68" s="22" t="s">
        <v>49</v>
      </c>
      <c r="F68" s="22" t="s">
        <v>1201</v>
      </c>
      <c r="G68" s="23">
        <v>143.0252</v>
      </c>
      <c r="H68" s="23"/>
      <c r="I68" s="24" t="s">
        <v>965</v>
      </c>
      <c r="J68" s="24" t="s">
        <v>1010</v>
      </c>
      <c r="K68" s="28" t="s">
        <v>672</v>
      </c>
      <c r="L68" s="83"/>
      <c r="M68" s="25"/>
      <c r="N68" s="26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  <c r="IU68" s="25"/>
      <c r="IV68" s="25"/>
    </row>
    <row r="69" spans="2:256" s="25" customFormat="1" ht="54.75" customHeight="1">
      <c r="B69" s="20">
        <f t="shared" si="0"/>
        <v>60</v>
      </c>
      <c r="C69" s="20" t="s">
        <v>859</v>
      </c>
      <c r="D69" s="22" t="s">
        <v>983</v>
      </c>
      <c r="E69" s="22" t="s">
        <v>224</v>
      </c>
      <c r="F69" s="40" t="s">
        <v>192</v>
      </c>
      <c r="G69" s="23">
        <v>40</v>
      </c>
      <c r="H69" s="23"/>
      <c r="I69" s="21" t="s">
        <v>965</v>
      </c>
      <c r="J69" s="21" t="s">
        <v>1010</v>
      </c>
      <c r="K69" s="28" t="s">
        <v>672</v>
      </c>
      <c r="L69" s="83"/>
      <c r="N69" s="26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</row>
    <row r="70" spans="2:14" s="25" customFormat="1" ht="54.75" customHeight="1">
      <c r="B70" s="20">
        <f t="shared" si="0"/>
        <v>61</v>
      </c>
      <c r="C70" s="20" t="s">
        <v>1614</v>
      </c>
      <c r="D70" s="22" t="s">
        <v>1476</v>
      </c>
      <c r="E70" s="22" t="s">
        <v>1475</v>
      </c>
      <c r="F70" s="22" t="s">
        <v>1474</v>
      </c>
      <c r="G70" s="23">
        <v>7.5992</v>
      </c>
      <c r="H70" s="23"/>
      <c r="I70" s="21" t="s">
        <v>1058</v>
      </c>
      <c r="J70" s="21" t="s">
        <v>1016</v>
      </c>
      <c r="K70" s="21" t="s">
        <v>1115</v>
      </c>
      <c r="L70" s="83"/>
      <c r="N70" s="26"/>
    </row>
    <row r="71" spans="2:12" s="25" customFormat="1" ht="54.75" customHeight="1">
      <c r="B71" s="20">
        <f t="shared" si="0"/>
        <v>62</v>
      </c>
      <c r="C71" s="20" t="s">
        <v>1679</v>
      </c>
      <c r="D71" s="31" t="s">
        <v>1746</v>
      </c>
      <c r="E71" s="22" t="s">
        <v>669</v>
      </c>
      <c r="F71" s="22" t="s">
        <v>1712</v>
      </c>
      <c r="G71" s="23">
        <v>54.4358</v>
      </c>
      <c r="H71" s="23"/>
      <c r="I71" s="28" t="s">
        <v>965</v>
      </c>
      <c r="J71" s="28" t="s">
        <v>1212</v>
      </c>
      <c r="K71" s="28" t="s">
        <v>1115</v>
      </c>
      <c r="L71" s="83"/>
    </row>
    <row r="72" spans="2:14" s="25" customFormat="1" ht="54.75" customHeight="1">
      <c r="B72" s="20">
        <f t="shared" si="0"/>
        <v>63</v>
      </c>
      <c r="C72" s="21" t="s">
        <v>114</v>
      </c>
      <c r="D72" s="22" t="s">
        <v>269</v>
      </c>
      <c r="E72" s="22" t="s">
        <v>9</v>
      </c>
      <c r="F72" s="22" t="s">
        <v>1104</v>
      </c>
      <c r="G72" s="23">
        <v>280.6725</v>
      </c>
      <c r="H72" s="23"/>
      <c r="I72" s="24" t="s">
        <v>965</v>
      </c>
      <c r="J72" s="24" t="s">
        <v>1212</v>
      </c>
      <c r="K72" s="28" t="s">
        <v>672</v>
      </c>
      <c r="L72" s="83"/>
      <c r="N72" s="26"/>
    </row>
    <row r="73" spans="2:14" s="25" customFormat="1" ht="54.75" customHeight="1">
      <c r="B73" s="20">
        <f t="shared" si="0"/>
        <v>64</v>
      </c>
      <c r="C73" s="20" t="s">
        <v>336</v>
      </c>
      <c r="D73" s="22" t="s">
        <v>185</v>
      </c>
      <c r="E73" s="22" t="s">
        <v>626</v>
      </c>
      <c r="F73" s="22" t="s">
        <v>365</v>
      </c>
      <c r="G73" s="23">
        <v>76.5347</v>
      </c>
      <c r="H73" s="23"/>
      <c r="I73" s="24" t="s">
        <v>965</v>
      </c>
      <c r="J73" s="24" t="s">
        <v>1212</v>
      </c>
      <c r="K73" s="21" t="s">
        <v>672</v>
      </c>
      <c r="L73" s="83"/>
      <c r="N73" s="26"/>
    </row>
    <row r="74" spans="1:256" s="34" customFormat="1" ht="54.75" customHeight="1">
      <c r="A74" s="25"/>
      <c r="B74" s="20">
        <f t="shared" si="0"/>
        <v>65</v>
      </c>
      <c r="C74" s="20" t="s">
        <v>3025</v>
      </c>
      <c r="D74" s="22" t="s">
        <v>2301</v>
      </c>
      <c r="E74" s="22" t="s">
        <v>2312</v>
      </c>
      <c r="F74" s="22" t="s">
        <v>2311</v>
      </c>
      <c r="G74" s="23">
        <v>109.8606</v>
      </c>
      <c r="H74" s="23" t="s">
        <v>2310</v>
      </c>
      <c r="I74" s="28" t="s">
        <v>965</v>
      </c>
      <c r="J74" s="28" t="s">
        <v>1212</v>
      </c>
      <c r="K74" s="28" t="s">
        <v>672</v>
      </c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  <c r="IU74" s="25">
        <f>SUM(A74:IT74)</f>
        <v>174.8606</v>
      </c>
      <c r="IV74" s="25"/>
    </row>
    <row r="75" spans="2:256" s="25" customFormat="1" ht="54.75" customHeight="1">
      <c r="B75" s="20">
        <f aca="true" t="shared" si="1" ref="B75:B138">B74+1</f>
        <v>66</v>
      </c>
      <c r="C75" s="20" t="s">
        <v>1335</v>
      </c>
      <c r="D75" s="22" t="s">
        <v>632</v>
      </c>
      <c r="E75" s="22" t="s">
        <v>634</v>
      </c>
      <c r="F75" s="22" t="s">
        <v>633</v>
      </c>
      <c r="G75" s="23">
        <v>50</v>
      </c>
      <c r="H75" s="23"/>
      <c r="I75" s="28" t="s">
        <v>1058</v>
      </c>
      <c r="J75" s="24" t="s">
        <v>1016</v>
      </c>
      <c r="K75" s="21" t="s">
        <v>360</v>
      </c>
      <c r="L75" s="83"/>
      <c r="N75" s="26"/>
      <c r="IV75" s="34"/>
    </row>
    <row r="76" spans="2:14" s="25" customFormat="1" ht="54.75" customHeight="1">
      <c r="B76" s="20">
        <f t="shared" si="1"/>
        <v>67</v>
      </c>
      <c r="C76" s="20" t="s">
        <v>1682</v>
      </c>
      <c r="D76" s="22" t="s">
        <v>2144</v>
      </c>
      <c r="E76" s="22" t="s">
        <v>272</v>
      </c>
      <c r="F76" s="22" t="s">
        <v>211</v>
      </c>
      <c r="G76" s="23">
        <v>24.9606</v>
      </c>
      <c r="H76" s="23"/>
      <c r="I76" s="24" t="s">
        <v>1058</v>
      </c>
      <c r="J76" s="24" t="s">
        <v>1016</v>
      </c>
      <c r="K76" s="24" t="s">
        <v>360</v>
      </c>
      <c r="L76" s="83"/>
      <c r="N76" s="26"/>
    </row>
    <row r="77" spans="2:214" ht="54.75" customHeight="1">
      <c r="B77" s="20">
        <f t="shared" si="1"/>
        <v>68</v>
      </c>
      <c r="C77" s="21" t="s">
        <v>115</v>
      </c>
      <c r="D77" s="144" t="s">
        <v>1997</v>
      </c>
      <c r="E77" s="22" t="s">
        <v>1228</v>
      </c>
      <c r="F77" s="22" t="s">
        <v>1229</v>
      </c>
      <c r="G77" s="23">
        <v>4.747065</v>
      </c>
      <c r="H77" s="23">
        <v>43410.65</v>
      </c>
      <c r="I77" s="21" t="s">
        <v>1058</v>
      </c>
      <c r="J77" s="24" t="s">
        <v>1016</v>
      </c>
      <c r="K77" s="21" t="s">
        <v>674</v>
      </c>
      <c r="L77" s="83"/>
      <c r="M77" s="130"/>
      <c r="N77" s="145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  <c r="FL77" s="130"/>
      <c r="FM77" s="130"/>
      <c r="FN77" s="130"/>
      <c r="FO77" s="130"/>
      <c r="FP77" s="130"/>
      <c r="FQ77" s="130"/>
      <c r="FR77" s="130"/>
      <c r="FS77" s="130"/>
      <c r="FT77" s="130"/>
      <c r="FU77" s="130"/>
      <c r="FV77" s="130"/>
      <c r="FW77" s="130"/>
      <c r="FX77" s="130"/>
      <c r="FY77" s="130"/>
      <c r="FZ77" s="130"/>
      <c r="GA77" s="130"/>
      <c r="GB77" s="130"/>
      <c r="GC77" s="130"/>
      <c r="GD77" s="130"/>
      <c r="GE77" s="130"/>
      <c r="GF77" s="130"/>
      <c r="GG77" s="130"/>
      <c r="GH77" s="130"/>
      <c r="GI77" s="130"/>
      <c r="GJ77" s="130"/>
      <c r="GK77" s="130"/>
      <c r="GL77" s="130"/>
      <c r="GM77" s="130"/>
      <c r="GN77" s="130"/>
      <c r="GO77" s="130"/>
      <c r="GP77" s="130"/>
      <c r="GQ77" s="130"/>
      <c r="GR77" s="130"/>
      <c r="GS77" s="130"/>
      <c r="GT77" s="130"/>
      <c r="GU77" s="130"/>
      <c r="GV77" s="130"/>
      <c r="GW77" s="130"/>
      <c r="GX77" s="130"/>
      <c r="GY77" s="130"/>
      <c r="GZ77" s="130"/>
      <c r="HA77" s="130"/>
      <c r="HB77" s="130"/>
      <c r="HC77" s="130"/>
      <c r="HD77" s="130"/>
      <c r="HE77" s="130"/>
      <c r="HF77" s="130"/>
    </row>
    <row r="78" spans="2:14" s="25" customFormat="1" ht="54.75" customHeight="1">
      <c r="B78" s="20">
        <f t="shared" si="1"/>
        <v>69</v>
      </c>
      <c r="C78" s="21" t="s">
        <v>116</v>
      </c>
      <c r="D78" s="22" t="s">
        <v>627</v>
      </c>
      <c r="E78" s="22" t="s">
        <v>639</v>
      </c>
      <c r="F78" s="22" t="s">
        <v>656</v>
      </c>
      <c r="G78" s="23">
        <v>62.4888</v>
      </c>
      <c r="H78" s="23"/>
      <c r="I78" s="24" t="s">
        <v>1058</v>
      </c>
      <c r="J78" s="24" t="s">
        <v>1016</v>
      </c>
      <c r="K78" s="28" t="s">
        <v>672</v>
      </c>
      <c r="L78" s="83"/>
      <c r="N78" s="26"/>
    </row>
    <row r="79" spans="2:14" s="25" customFormat="1" ht="54.75" customHeight="1">
      <c r="B79" s="20">
        <f t="shared" si="1"/>
        <v>70</v>
      </c>
      <c r="C79" s="20" t="s">
        <v>698</v>
      </c>
      <c r="D79" s="22" t="s">
        <v>948</v>
      </c>
      <c r="E79" s="31" t="s">
        <v>625</v>
      </c>
      <c r="F79" s="22" t="s">
        <v>421</v>
      </c>
      <c r="G79" s="23">
        <v>265.28</v>
      </c>
      <c r="H79" s="23"/>
      <c r="I79" s="21" t="s">
        <v>1058</v>
      </c>
      <c r="J79" s="21" t="s">
        <v>1016</v>
      </c>
      <c r="K79" s="28" t="s">
        <v>672</v>
      </c>
      <c r="L79" s="83"/>
      <c r="N79" s="26"/>
    </row>
    <row r="80" spans="2:12" s="25" customFormat="1" ht="54.75" customHeight="1">
      <c r="B80" s="20">
        <f t="shared" si="1"/>
        <v>71</v>
      </c>
      <c r="C80" s="20" t="s">
        <v>3026</v>
      </c>
      <c r="D80" s="22" t="s">
        <v>1108</v>
      </c>
      <c r="E80" s="22" t="s">
        <v>278</v>
      </c>
      <c r="F80" s="40" t="s">
        <v>478</v>
      </c>
      <c r="G80" s="23">
        <v>300</v>
      </c>
      <c r="H80" s="23"/>
      <c r="I80" s="21" t="s">
        <v>1062</v>
      </c>
      <c r="J80" s="21" t="s">
        <v>465</v>
      </c>
      <c r="K80" s="21" t="s">
        <v>672</v>
      </c>
      <c r="L80" s="83"/>
    </row>
    <row r="81" spans="2:11" s="25" customFormat="1" ht="54.75" customHeight="1">
      <c r="B81" s="20">
        <f t="shared" si="1"/>
        <v>72</v>
      </c>
      <c r="C81" s="20" t="s">
        <v>3027</v>
      </c>
      <c r="D81" s="22" t="s">
        <v>2164</v>
      </c>
      <c r="E81" s="22" t="s">
        <v>1818</v>
      </c>
      <c r="F81" s="22" t="s">
        <v>1817</v>
      </c>
      <c r="G81" s="23">
        <v>0.25</v>
      </c>
      <c r="H81" s="23">
        <v>11378.28</v>
      </c>
      <c r="I81" s="28" t="s">
        <v>194</v>
      </c>
      <c r="J81" s="28" t="s">
        <v>428</v>
      </c>
      <c r="K81" s="28" t="s">
        <v>674</v>
      </c>
    </row>
    <row r="82" spans="2:14" s="25" customFormat="1" ht="54.75" customHeight="1">
      <c r="B82" s="20">
        <f t="shared" si="1"/>
        <v>73</v>
      </c>
      <c r="C82" s="20" t="s">
        <v>1532</v>
      </c>
      <c r="D82" s="22" t="s">
        <v>431</v>
      </c>
      <c r="E82" s="22" t="s">
        <v>1250</v>
      </c>
      <c r="F82" s="22" t="s">
        <v>1064</v>
      </c>
      <c r="G82" s="23">
        <v>1.25</v>
      </c>
      <c r="H82" s="23"/>
      <c r="I82" s="21" t="s">
        <v>963</v>
      </c>
      <c r="J82" s="21" t="s">
        <v>237</v>
      </c>
      <c r="K82" s="21" t="s">
        <v>360</v>
      </c>
      <c r="L82" s="83"/>
      <c r="N82" s="26"/>
    </row>
    <row r="83" spans="2:14" s="25" customFormat="1" ht="54.75" customHeight="1">
      <c r="B83" s="20">
        <f t="shared" si="1"/>
        <v>74</v>
      </c>
      <c r="C83" s="21" t="s">
        <v>109</v>
      </c>
      <c r="D83" s="22" t="s">
        <v>1002</v>
      </c>
      <c r="E83" s="22" t="s">
        <v>1097</v>
      </c>
      <c r="F83" s="22" t="s">
        <v>162</v>
      </c>
      <c r="G83" s="23">
        <v>15.3634</v>
      </c>
      <c r="H83" s="23"/>
      <c r="I83" s="24" t="s">
        <v>194</v>
      </c>
      <c r="J83" s="24" t="s">
        <v>413</v>
      </c>
      <c r="K83" s="28" t="s">
        <v>672</v>
      </c>
      <c r="L83" s="83"/>
      <c r="N83" s="26"/>
    </row>
    <row r="84" spans="2:14" s="25" customFormat="1" ht="54.75" customHeight="1">
      <c r="B84" s="20">
        <f t="shared" si="1"/>
        <v>75</v>
      </c>
      <c r="C84" s="20" t="s">
        <v>1279</v>
      </c>
      <c r="D84" s="22" t="s">
        <v>991</v>
      </c>
      <c r="E84" s="22" t="s">
        <v>992</v>
      </c>
      <c r="F84" s="22" t="s">
        <v>162</v>
      </c>
      <c r="G84" s="23">
        <v>8.5395</v>
      </c>
      <c r="H84" s="23"/>
      <c r="I84" s="28" t="s">
        <v>1057</v>
      </c>
      <c r="J84" s="28" t="s">
        <v>898</v>
      </c>
      <c r="K84" s="28" t="s">
        <v>1115</v>
      </c>
      <c r="L84" s="83"/>
      <c r="N84" s="26"/>
    </row>
    <row r="85" spans="2:12" s="25" customFormat="1" ht="54.75" customHeight="1">
      <c r="B85" s="20">
        <f t="shared" si="1"/>
        <v>76</v>
      </c>
      <c r="C85" s="20" t="s">
        <v>1955</v>
      </c>
      <c r="D85" s="22" t="s">
        <v>1934</v>
      </c>
      <c r="E85" s="22" t="s">
        <v>1536</v>
      </c>
      <c r="F85" s="22" t="s">
        <v>1538</v>
      </c>
      <c r="G85" s="23">
        <v>0.2367</v>
      </c>
      <c r="H85" s="23">
        <v>11018</v>
      </c>
      <c r="I85" s="28" t="s">
        <v>963</v>
      </c>
      <c r="J85" s="21" t="s">
        <v>1266</v>
      </c>
      <c r="K85" s="28" t="s">
        <v>674</v>
      </c>
      <c r="L85" s="83"/>
    </row>
    <row r="86" spans="2:14" s="25" customFormat="1" ht="54.75" customHeight="1">
      <c r="B86" s="20">
        <f t="shared" si="1"/>
        <v>77</v>
      </c>
      <c r="C86" s="21" t="s">
        <v>118</v>
      </c>
      <c r="D86" s="41" t="s">
        <v>301</v>
      </c>
      <c r="E86" s="22" t="s">
        <v>933</v>
      </c>
      <c r="F86" s="22" t="s">
        <v>649</v>
      </c>
      <c r="G86" s="23">
        <v>29365</v>
      </c>
      <c r="H86" s="23"/>
      <c r="I86" s="21" t="s">
        <v>1062</v>
      </c>
      <c r="J86" s="21" t="s">
        <v>1006</v>
      </c>
      <c r="K86" s="28" t="s">
        <v>672</v>
      </c>
      <c r="L86" s="83"/>
      <c r="N86" s="26"/>
    </row>
    <row r="87" spans="2:14" s="25" customFormat="1" ht="54.75" customHeight="1">
      <c r="B87" s="20">
        <f t="shared" si="1"/>
        <v>78</v>
      </c>
      <c r="C87" s="21" t="s">
        <v>119</v>
      </c>
      <c r="D87" s="22" t="s">
        <v>1193</v>
      </c>
      <c r="E87" s="22" t="s">
        <v>621</v>
      </c>
      <c r="F87" s="22" t="s">
        <v>649</v>
      </c>
      <c r="G87" s="23">
        <v>32</v>
      </c>
      <c r="H87" s="23"/>
      <c r="I87" s="21" t="s">
        <v>1062</v>
      </c>
      <c r="J87" s="21" t="s">
        <v>1006</v>
      </c>
      <c r="K87" s="28" t="s">
        <v>672</v>
      </c>
      <c r="L87" s="83"/>
      <c r="N87" s="26"/>
    </row>
    <row r="88" spans="2:14" s="25" customFormat="1" ht="54.75" customHeight="1">
      <c r="B88" s="20">
        <f t="shared" si="1"/>
        <v>79</v>
      </c>
      <c r="C88" s="21" t="s">
        <v>120</v>
      </c>
      <c r="D88" s="22" t="s">
        <v>20</v>
      </c>
      <c r="E88" s="22" t="s">
        <v>1653</v>
      </c>
      <c r="F88" s="22" t="s">
        <v>21</v>
      </c>
      <c r="G88" s="23">
        <v>42</v>
      </c>
      <c r="H88" s="23"/>
      <c r="I88" s="24" t="s">
        <v>965</v>
      </c>
      <c r="J88" s="24" t="s">
        <v>233</v>
      </c>
      <c r="K88" s="28" t="s">
        <v>672</v>
      </c>
      <c r="L88" s="83"/>
      <c r="N88" s="26"/>
    </row>
    <row r="89" spans="1:14" s="25" customFormat="1" ht="49.5" customHeight="1">
      <c r="A89" s="34"/>
      <c r="B89" s="20">
        <f t="shared" si="1"/>
        <v>80</v>
      </c>
      <c r="C89" s="20" t="s">
        <v>874</v>
      </c>
      <c r="D89" s="22" t="s">
        <v>1998</v>
      </c>
      <c r="E89" s="22" t="s">
        <v>1055</v>
      </c>
      <c r="F89" s="22" t="s">
        <v>345</v>
      </c>
      <c r="G89" s="23">
        <v>0.5868</v>
      </c>
      <c r="H89" s="23">
        <v>18952.55</v>
      </c>
      <c r="I89" s="24" t="s">
        <v>963</v>
      </c>
      <c r="J89" s="24" t="s">
        <v>237</v>
      </c>
      <c r="K89" s="24" t="s">
        <v>674</v>
      </c>
      <c r="L89" s="83"/>
      <c r="N89" s="26"/>
    </row>
    <row r="90" spans="2:11" s="25" customFormat="1" ht="54.75" customHeight="1">
      <c r="B90" s="20">
        <f t="shared" si="1"/>
        <v>81</v>
      </c>
      <c r="C90" s="20" t="s">
        <v>3028</v>
      </c>
      <c r="D90" s="22" t="s">
        <v>2167</v>
      </c>
      <c r="E90" s="22" t="s">
        <v>1950</v>
      </c>
      <c r="F90" s="22" t="s">
        <v>1949</v>
      </c>
      <c r="G90" s="23">
        <v>0.243</v>
      </c>
      <c r="H90" s="23">
        <v>7680</v>
      </c>
      <c r="I90" s="28" t="s">
        <v>964</v>
      </c>
      <c r="J90" s="28" t="s">
        <v>1241</v>
      </c>
      <c r="K90" s="28" t="s">
        <v>674</v>
      </c>
    </row>
    <row r="91" spans="2:14" s="25" customFormat="1" ht="54.75" customHeight="1">
      <c r="B91" s="20">
        <f t="shared" si="1"/>
        <v>82</v>
      </c>
      <c r="C91" s="20" t="s">
        <v>860</v>
      </c>
      <c r="D91" s="22" t="s">
        <v>1999</v>
      </c>
      <c r="E91" s="22" t="s">
        <v>1232</v>
      </c>
      <c r="F91" s="22" t="s">
        <v>1254</v>
      </c>
      <c r="G91" s="23">
        <v>0.1578</v>
      </c>
      <c r="H91" s="23">
        <v>12796</v>
      </c>
      <c r="I91" s="21" t="s">
        <v>1058</v>
      </c>
      <c r="J91" s="24" t="s">
        <v>1016</v>
      </c>
      <c r="K91" s="21" t="s">
        <v>674</v>
      </c>
      <c r="L91" s="83"/>
      <c r="N91" s="26"/>
    </row>
    <row r="92" spans="2:14" s="25" customFormat="1" ht="54.75" customHeight="1">
      <c r="B92" s="20">
        <f t="shared" si="1"/>
        <v>83</v>
      </c>
      <c r="C92" s="20" t="s">
        <v>1559</v>
      </c>
      <c r="D92" s="22" t="s">
        <v>2000</v>
      </c>
      <c r="E92" s="22" t="s">
        <v>135</v>
      </c>
      <c r="F92" s="22" t="s">
        <v>136</v>
      </c>
      <c r="G92" s="23">
        <v>0.1942</v>
      </c>
      <c r="H92" s="23">
        <v>13851</v>
      </c>
      <c r="I92" s="21" t="s">
        <v>1058</v>
      </c>
      <c r="J92" s="24" t="s">
        <v>1016</v>
      </c>
      <c r="K92" s="21" t="s">
        <v>674</v>
      </c>
      <c r="L92" s="83"/>
      <c r="N92" s="26"/>
    </row>
    <row r="93" spans="2:14" s="25" customFormat="1" ht="54.75" customHeight="1">
      <c r="B93" s="20">
        <f t="shared" si="1"/>
        <v>84</v>
      </c>
      <c r="C93" s="21" t="s">
        <v>812</v>
      </c>
      <c r="D93" s="22" t="s">
        <v>2001</v>
      </c>
      <c r="E93" s="43" t="s">
        <v>1063</v>
      </c>
      <c r="F93" s="22" t="s">
        <v>985</v>
      </c>
      <c r="G93" s="23">
        <v>1.7968</v>
      </c>
      <c r="H93" s="23">
        <v>10368</v>
      </c>
      <c r="I93" s="24" t="s">
        <v>963</v>
      </c>
      <c r="J93" s="24" t="s">
        <v>236</v>
      </c>
      <c r="K93" s="24" t="s">
        <v>674</v>
      </c>
      <c r="L93" s="83"/>
      <c r="N93" s="26"/>
    </row>
    <row r="94" spans="2:256" s="25" customFormat="1" ht="48" customHeight="1">
      <c r="B94" s="20">
        <f t="shared" si="1"/>
        <v>85</v>
      </c>
      <c r="C94" s="20" t="s">
        <v>3080</v>
      </c>
      <c r="D94" s="22" t="s">
        <v>2703</v>
      </c>
      <c r="E94" s="22" t="s">
        <v>2704</v>
      </c>
      <c r="F94" s="22" t="s">
        <v>1069</v>
      </c>
      <c r="G94" s="98">
        <v>0.5</v>
      </c>
      <c r="H94" s="29">
        <v>91584.16</v>
      </c>
      <c r="I94" s="28" t="s">
        <v>963</v>
      </c>
      <c r="J94" s="28" t="s">
        <v>5</v>
      </c>
      <c r="K94" s="28" t="s">
        <v>674</v>
      </c>
      <c r="IV94" s="25">
        <f>SUM(A94:IU94)</f>
        <v>91669.66</v>
      </c>
    </row>
    <row r="95" spans="2:14" s="25" customFormat="1" ht="54.75" customHeight="1">
      <c r="B95" s="20">
        <f t="shared" si="1"/>
        <v>86</v>
      </c>
      <c r="C95" s="21" t="s">
        <v>1717</v>
      </c>
      <c r="D95" s="22" t="s">
        <v>2002</v>
      </c>
      <c r="E95" s="44" t="s">
        <v>1491</v>
      </c>
      <c r="F95" s="44" t="s">
        <v>371</v>
      </c>
      <c r="G95" s="35">
        <v>0.25</v>
      </c>
      <c r="H95" s="35">
        <v>71103.91</v>
      </c>
      <c r="I95" s="28" t="s">
        <v>963</v>
      </c>
      <c r="J95" s="79" t="s">
        <v>234</v>
      </c>
      <c r="K95" s="21" t="s">
        <v>674</v>
      </c>
      <c r="L95" s="83"/>
      <c r="N95" s="26"/>
    </row>
    <row r="96" spans="2:14" s="25" customFormat="1" ht="54.75" customHeight="1">
      <c r="B96" s="20">
        <f t="shared" si="1"/>
        <v>87</v>
      </c>
      <c r="C96" s="21" t="s">
        <v>1773</v>
      </c>
      <c r="D96" s="22" t="s">
        <v>2003</v>
      </c>
      <c r="E96" s="22" t="s">
        <v>1490</v>
      </c>
      <c r="F96" s="31" t="s">
        <v>1069</v>
      </c>
      <c r="G96" s="23">
        <v>0.1954</v>
      </c>
      <c r="H96" s="23">
        <v>59373.6</v>
      </c>
      <c r="I96" s="28" t="s">
        <v>963</v>
      </c>
      <c r="J96" s="79" t="s">
        <v>234</v>
      </c>
      <c r="K96" s="21" t="s">
        <v>674</v>
      </c>
      <c r="L96" s="83"/>
      <c r="N96" s="26"/>
    </row>
    <row r="97" spans="2:12" s="25" customFormat="1" ht="54.75" customHeight="1">
      <c r="B97" s="20">
        <f t="shared" si="1"/>
        <v>88</v>
      </c>
      <c r="C97" s="20" t="s">
        <v>340</v>
      </c>
      <c r="D97" s="22" t="s">
        <v>987</v>
      </c>
      <c r="E97" s="22" t="s">
        <v>988</v>
      </c>
      <c r="F97" s="22" t="s">
        <v>989</v>
      </c>
      <c r="G97" s="23">
        <v>15</v>
      </c>
      <c r="H97" s="23"/>
      <c r="I97" s="28" t="s">
        <v>1057</v>
      </c>
      <c r="J97" s="28" t="s">
        <v>990</v>
      </c>
      <c r="K97" s="28" t="s">
        <v>1115</v>
      </c>
      <c r="L97" s="83"/>
    </row>
    <row r="98" spans="2:14" s="25" customFormat="1" ht="54.75" customHeight="1">
      <c r="B98" s="20">
        <f t="shared" si="1"/>
        <v>89</v>
      </c>
      <c r="C98" s="21" t="s">
        <v>123</v>
      </c>
      <c r="D98" s="22" t="s">
        <v>700</v>
      </c>
      <c r="E98" s="22" t="s">
        <v>685</v>
      </c>
      <c r="F98" s="22" t="s">
        <v>840</v>
      </c>
      <c r="G98" s="23">
        <v>55.02</v>
      </c>
      <c r="H98" s="23"/>
      <c r="I98" s="24" t="s">
        <v>965</v>
      </c>
      <c r="J98" s="24" t="s">
        <v>1212</v>
      </c>
      <c r="K98" s="28" t="s">
        <v>672</v>
      </c>
      <c r="L98" s="83"/>
      <c r="N98" s="26"/>
    </row>
    <row r="99" spans="2:14" s="25" customFormat="1" ht="54.75" customHeight="1">
      <c r="B99" s="20">
        <f t="shared" si="1"/>
        <v>90</v>
      </c>
      <c r="C99" s="21" t="s">
        <v>124</v>
      </c>
      <c r="D99" s="22" t="s">
        <v>976</v>
      </c>
      <c r="E99" s="22" t="s">
        <v>1101</v>
      </c>
      <c r="F99" s="22" t="s">
        <v>1102</v>
      </c>
      <c r="G99" s="23">
        <v>2.2983</v>
      </c>
      <c r="H99" s="23"/>
      <c r="I99" s="29" t="s">
        <v>1057</v>
      </c>
      <c r="J99" s="29" t="s">
        <v>898</v>
      </c>
      <c r="K99" s="24" t="s">
        <v>360</v>
      </c>
      <c r="L99" s="83"/>
      <c r="N99" s="26"/>
    </row>
    <row r="100" spans="2:242" s="25" customFormat="1" ht="54.75" customHeight="1">
      <c r="B100" s="20">
        <f t="shared" si="1"/>
        <v>91</v>
      </c>
      <c r="C100" s="21" t="s">
        <v>121</v>
      </c>
      <c r="D100" s="22" t="s">
        <v>2004</v>
      </c>
      <c r="E100" s="22" t="s">
        <v>1304</v>
      </c>
      <c r="F100" s="22" t="s">
        <v>1177</v>
      </c>
      <c r="G100" s="23">
        <v>0.7</v>
      </c>
      <c r="H100" s="23">
        <v>6359</v>
      </c>
      <c r="I100" s="21" t="s">
        <v>1058</v>
      </c>
      <c r="J100" s="21" t="s">
        <v>1303</v>
      </c>
      <c r="K100" s="24" t="s">
        <v>674</v>
      </c>
      <c r="L100" s="83"/>
      <c r="N100" s="26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</row>
    <row r="101" spans="2:14" s="25" customFormat="1" ht="54.75" customHeight="1">
      <c r="B101" s="20">
        <f t="shared" si="1"/>
        <v>92</v>
      </c>
      <c r="C101" s="20" t="s">
        <v>861</v>
      </c>
      <c r="D101" s="36" t="s">
        <v>2005</v>
      </c>
      <c r="E101" s="22" t="s">
        <v>129</v>
      </c>
      <c r="F101" s="22" t="s">
        <v>130</v>
      </c>
      <c r="G101" s="35">
        <v>0.331</v>
      </c>
      <c r="H101" s="35">
        <v>8940</v>
      </c>
      <c r="I101" s="21" t="s">
        <v>1058</v>
      </c>
      <c r="J101" s="24" t="s">
        <v>1016</v>
      </c>
      <c r="K101" s="21" t="s">
        <v>674</v>
      </c>
      <c r="L101" s="83"/>
      <c r="N101" s="26"/>
    </row>
    <row r="102" spans="2:14" s="25" customFormat="1" ht="54.75" customHeight="1">
      <c r="B102" s="20">
        <f t="shared" si="1"/>
        <v>93</v>
      </c>
      <c r="C102" s="21" t="s">
        <v>125</v>
      </c>
      <c r="D102" s="22" t="s">
        <v>2006</v>
      </c>
      <c r="E102" s="22" t="s">
        <v>223</v>
      </c>
      <c r="F102" s="22" t="s">
        <v>222</v>
      </c>
      <c r="G102" s="23">
        <v>0.29153</v>
      </c>
      <c r="H102" s="23">
        <v>11500</v>
      </c>
      <c r="I102" s="24" t="s">
        <v>963</v>
      </c>
      <c r="J102" s="24" t="s">
        <v>236</v>
      </c>
      <c r="K102" s="24" t="s">
        <v>674</v>
      </c>
      <c r="L102" s="83"/>
      <c r="N102" s="26"/>
    </row>
    <row r="103" spans="2:255" s="25" customFormat="1" ht="54.75" customHeight="1">
      <c r="B103" s="20">
        <f t="shared" si="1"/>
        <v>94</v>
      </c>
      <c r="C103" s="21" t="s">
        <v>122</v>
      </c>
      <c r="D103" s="33" t="s">
        <v>2007</v>
      </c>
      <c r="E103" s="31" t="s">
        <v>1264</v>
      </c>
      <c r="F103" s="22" t="s">
        <v>854</v>
      </c>
      <c r="G103" s="23">
        <v>0.2977</v>
      </c>
      <c r="H103" s="23">
        <v>24836.25</v>
      </c>
      <c r="I103" s="21" t="s">
        <v>963</v>
      </c>
      <c r="J103" s="21" t="s">
        <v>237</v>
      </c>
      <c r="K103" s="21" t="s">
        <v>674</v>
      </c>
      <c r="L103" s="83"/>
      <c r="N103" s="26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</row>
    <row r="104" spans="2:255" s="25" customFormat="1" ht="54.75" customHeight="1">
      <c r="B104" s="20">
        <f t="shared" si="1"/>
        <v>95</v>
      </c>
      <c r="C104" s="21" t="s">
        <v>505</v>
      </c>
      <c r="D104" s="33" t="s">
        <v>2008</v>
      </c>
      <c r="E104" s="22" t="s">
        <v>53</v>
      </c>
      <c r="F104" s="22" t="s">
        <v>50</v>
      </c>
      <c r="G104" s="23">
        <v>0.099</v>
      </c>
      <c r="H104" s="23">
        <v>8707.08</v>
      </c>
      <c r="I104" s="24" t="s">
        <v>963</v>
      </c>
      <c r="J104" s="24" t="s">
        <v>1266</v>
      </c>
      <c r="K104" s="24" t="s">
        <v>674</v>
      </c>
      <c r="L104" s="83"/>
      <c r="N104" s="26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</row>
    <row r="105" spans="2:14" s="25" customFormat="1" ht="54.75" customHeight="1">
      <c r="B105" s="20">
        <f t="shared" si="1"/>
        <v>96</v>
      </c>
      <c r="C105" s="21" t="s">
        <v>506</v>
      </c>
      <c r="D105" s="22" t="s">
        <v>479</v>
      </c>
      <c r="E105" s="22" t="s">
        <v>480</v>
      </c>
      <c r="F105" s="22" t="s">
        <v>412</v>
      </c>
      <c r="G105" s="23">
        <v>26.68</v>
      </c>
      <c r="H105" s="23"/>
      <c r="I105" s="24" t="s">
        <v>965</v>
      </c>
      <c r="J105" s="24" t="s">
        <v>640</v>
      </c>
      <c r="K105" s="24" t="s">
        <v>357</v>
      </c>
      <c r="L105" s="83"/>
      <c r="N105" s="26"/>
    </row>
    <row r="106" spans="2:14" s="25" customFormat="1" ht="54.75" customHeight="1">
      <c r="B106" s="20">
        <f t="shared" si="1"/>
        <v>97</v>
      </c>
      <c r="C106" s="21" t="s">
        <v>507</v>
      </c>
      <c r="D106" s="22" t="s">
        <v>977</v>
      </c>
      <c r="E106" s="22" t="s">
        <v>70</v>
      </c>
      <c r="F106" s="22" t="s">
        <v>1070</v>
      </c>
      <c r="G106" s="23">
        <v>13.28935</v>
      </c>
      <c r="H106" s="23"/>
      <c r="I106" s="24" t="s">
        <v>963</v>
      </c>
      <c r="J106" s="24" t="s">
        <v>236</v>
      </c>
      <c r="K106" s="24" t="s">
        <v>360</v>
      </c>
      <c r="L106" s="83"/>
      <c r="N106" s="26"/>
    </row>
    <row r="107" spans="2:14" s="25" customFormat="1" ht="54.75" customHeight="1">
      <c r="B107" s="20">
        <f t="shared" si="1"/>
        <v>98</v>
      </c>
      <c r="C107" s="20" t="s">
        <v>862</v>
      </c>
      <c r="D107" s="22" t="s">
        <v>2009</v>
      </c>
      <c r="E107" s="22" t="s">
        <v>197</v>
      </c>
      <c r="F107" s="22" t="s">
        <v>196</v>
      </c>
      <c r="G107" s="23">
        <v>0.5</v>
      </c>
      <c r="H107" s="23">
        <v>37372</v>
      </c>
      <c r="I107" s="21" t="s">
        <v>963</v>
      </c>
      <c r="J107" s="21" t="s">
        <v>237</v>
      </c>
      <c r="K107" s="28" t="s">
        <v>674</v>
      </c>
      <c r="L107" s="83"/>
      <c r="N107" s="26"/>
    </row>
    <row r="108" spans="2:14" s="25" customFormat="1" ht="54.75" customHeight="1">
      <c r="B108" s="20">
        <f t="shared" si="1"/>
        <v>99</v>
      </c>
      <c r="C108" s="20" t="s">
        <v>1333</v>
      </c>
      <c r="D108" s="22" t="s">
        <v>283</v>
      </c>
      <c r="E108" s="22" t="s">
        <v>284</v>
      </c>
      <c r="F108" s="22" t="s">
        <v>3612</v>
      </c>
      <c r="G108" s="23">
        <v>24</v>
      </c>
      <c r="H108" s="23"/>
      <c r="I108" s="28" t="s">
        <v>941</v>
      </c>
      <c r="J108" s="28" t="s">
        <v>285</v>
      </c>
      <c r="K108" s="28" t="s">
        <v>1115</v>
      </c>
      <c r="L108" s="83"/>
      <c r="N108" s="26"/>
    </row>
    <row r="109" spans="2:14" s="25" customFormat="1" ht="54.75" customHeight="1">
      <c r="B109" s="20">
        <f t="shared" si="1"/>
        <v>100</v>
      </c>
      <c r="C109" s="20" t="s">
        <v>1672</v>
      </c>
      <c r="D109" s="22" t="s">
        <v>2010</v>
      </c>
      <c r="E109" s="22" t="s">
        <v>1464</v>
      </c>
      <c r="F109" s="22" t="s">
        <v>1465</v>
      </c>
      <c r="G109" s="23">
        <v>0.1712</v>
      </c>
      <c r="H109" s="23">
        <v>52451.63</v>
      </c>
      <c r="I109" s="28" t="s">
        <v>963</v>
      </c>
      <c r="J109" s="28" t="s">
        <v>5</v>
      </c>
      <c r="K109" s="28" t="s">
        <v>674</v>
      </c>
      <c r="L109" s="83"/>
      <c r="N109" s="26"/>
    </row>
    <row r="110" spans="2:14" s="25" customFormat="1" ht="54.75" customHeight="1">
      <c r="B110" s="20">
        <f t="shared" si="1"/>
        <v>101</v>
      </c>
      <c r="C110" s="21" t="s">
        <v>502</v>
      </c>
      <c r="D110" s="22" t="s">
        <v>2011</v>
      </c>
      <c r="E110" s="22" t="s">
        <v>411</v>
      </c>
      <c r="F110" s="22" t="s">
        <v>655</v>
      </c>
      <c r="G110" s="23">
        <f>39700/10000</f>
        <v>3.97</v>
      </c>
      <c r="H110" s="23">
        <v>42754</v>
      </c>
      <c r="I110" s="24" t="s">
        <v>963</v>
      </c>
      <c r="J110" s="24" t="s">
        <v>1266</v>
      </c>
      <c r="K110" s="24" t="s">
        <v>674</v>
      </c>
      <c r="L110" s="83"/>
      <c r="N110" s="26"/>
    </row>
    <row r="111" spans="2:14" s="25" customFormat="1" ht="54.75" customHeight="1">
      <c r="B111" s="20">
        <f t="shared" si="1"/>
        <v>102</v>
      </c>
      <c r="C111" s="21" t="s">
        <v>503</v>
      </c>
      <c r="D111" s="22" t="s">
        <v>2012</v>
      </c>
      <c r="E111" s="22" t="s">
        <v>386</v>
      </c>
      <c r="F111" s="22" t="s">
        <v>722</v>
      </c>
      <c r="G111" s="23">
        <v>1.044</v>
      </c>
      <c r="H111" s="23">
        <v>17891.53</v>
      </c>
      <c r="I111" s="24" t="s">
        <v>963</v>
      </c>
      <c r="J111" s="24" t="s">
        <v>1266</v>
      </c>
      <c r="K111" s="24" t="s">
        <v>674</v>
      </c>
      <c r="L111" s="83"/>
      <c r="N111" s="26"/>
    </row>
    <row r="112" spans="2:14" s="25" customFormat="1" ht="54.75" customHeight="1">
      <c r="B112" s="20">
        <f t="shared" si="1"/>
        <v>103</v>
      </c>
      <c r="C112" s="20" t="s">
        <v>1652</v>
      </c>
      <c r="D112" s="36" t="s">
        <v>473</v>
      </c>
      <c r="E112" s="22" t="s">
        <v>564</v>
      </c>
      <c r="F112" s="22" t="s">
        <v>474</v>
      </c>
      <c r="G112" s="35">
        <v>5.6</v>
      </c>
      <c r="H112" s="35"/>
      <c r="I112" s="21" t="s">
        <v>1059</v>
      </c>
      <c r="J112" s="28" t="s">
        <v>7</v>
      </c>
      <c r="K112" s="21" t="s">
        <v>357</v>
      </c>
      <c r="L112" s="83"/>
      <c r="N112" s="26"/>
    </row>
    <row r="113" spans="2:14" s="25" customFormat="1" ht="54.75" customHeight="1">
      <c r="B113" s="20">
        <f t="shared" si="1"/>
        <v>104</v>
      </c>
      <c r="C113" s="21" t="s">
        <v>504</v>
      </c>
      <c r="D113" s="22" t="s">
        <v>19</v>
      </c>
      <c r="E113" s="22" t="s">
        <v>907</v>
      </c>
      <c r="F113" s="22" t="s">
        <v>908</v>
      </c>
      <c r="G113" s="23">
        <v>12.1997</v>
      </c>
      <c r="H113" s="23"/>
      <c r="I113" s="24" t="s">
        <v>965</v>
      </c>
      <c r="J113" s="24" t="s">
        <v>1212</v>
      </c>
      <c r="K113" s="28" t="s">
        <v>672</v>
      </c>
      <c r="L113" s="83"/>
      <c r="N113" s="26"/>
    </row>
    <row r="114" spans="2:256" s="186" customFormat="1" ht="54.75" customHeight="1">
      <c r="B114" s="20">
        <f t="shared" si="1"/>
        <v>105</v>
      </c>
      <c r="C114" s="181" t="s">
        <v>3089</v>
      </c>
      <c r="D114" s="182" t="s">
        <v>2727</v>
      </c>
      <c r="E114" s="183" t="s">
        <v>2728</v>
      </c>
      <c r="F114" s="183" t="s">
        <v>2729</v>
      </c>
      <c r="G114" s="184">
        <v>0.3236</v>
      </c>
      <c r="H114" s="184">
        <v>5078.07</v>
      </c>
      <c r="I114" s="185" t="s">
        <v>1058</v>
      </c>
      <c r="J114" s="185" t="s">
        <v>1016</v>
      </c>
      <c r="K114" s="185" t="s">
        <v>674</v>
      </c>
      <c r="IV114" s="186">
        <f>SUM(A114:IU114)</f>
        <v>5183.393599999999</v>
      </c>
    </row>
    <row r="115" spans="2:13" s="25" customFormat="1" ht="54.75" customHeight="1">
      <c r="B115" s="20">
        <f t="shared" si="1"/>
        <v>106</v>
      </c>
      <c r="C115" s="20" t="s">
        <v>3030</v>
      </c>
      <c r="D115" s="22" t="s">
        <v>2173</v>
      </c>
      <c r="E115" s="22" t="s">
        <v>1916</v>
      </c>
      <c r="F115" s="22" t="s">
        <v>1428</v>
      </c>
      <c r="G115" s="23">
        <v>0.5196</v>
      </c>
      <c r="H115" s="23">
        <v>68498</v>
      </c>
      <c r="I115" s="28" t="s">
        <v>1062</v>
      </c>
      <c r="J115" s="28" t="s">
        <v>1006</v>
      </c>
      <c r="K115" s="28" t="s">
        <v>674</v>
      </c>
      <c r="M115" s="21"/>
    </row>
    <row r="116" spans="2:255" s="25" customFormat="1" ht="54.75" customHeight="1">
      <c r="B116" s="20">
        <f t="shared" si="1"/>
        <v>107</v>
      </c>
      <c r="C116" s="20" t="s">
        <v>1706</v>
      </c>
      <c r="D116" s="22" t="s">
        <v>2013</v>
      </c>
      <c r="E116" s="22" t="s">
        <v>1429</v>
      </c>
      <c r="F116" s="22" t="s">
        <v>1428</v>
      </c>
      <c r="G116" s="23">
        <v>0.1857</v>
      </c>
      <c r="H116" s="23">
        <v>11109</v>
      </c>
      <c r="I116" s="28" t="s">
        <v>1062</v>
      </c>
      <c r="J116" s="28" t="s">
        <v>1006</v>
      </c>
      <c r="K116" s="28" t="s">
        <v>674</v>
      </c>
      <c r="L116" s="83"/>
      <c r="N116" s="26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</row>
    <row r="117" spans="2:14" s="25" customFormat="1" ht="54.75" customHeight="1">
      <c r="B117" s="20">
        <f t="shared" si="1"/>
        <v>108</v>
      </c>
      <c r="C117" s="20" t="s">
        <v>1295</v>
      </c>
      <c r="D117" s="22" t="s">
        <v>2014</v>
      </c>
      <c r="E117" s="22" t="s">
        <v>1236</v>
      </c>
      <c r="F117" s="22" t="s">
        <v>1237</v>
      </c>
      <c r="G117" s="23">
        <v>1.1864</v>
      </c>
      <c r="H117" s="23">
        <v>16182</v>
      </c>
      <c r="I117" s="21" t="s">
        <v>963</v>
      </c>
      <c r="J117" s="21" t="s">
        <v>237</v>
      </c>
      <c r="K117" s="24" t="s">
        <v>674</v>
      </c>
      <c r="L117" s="83"/>
      <c r="N117" s="26"/>
    </row>
    <row r="118" spans="2:14" s="25" customFormat="1" ht="54.75" customHeight="1">
      <c r="B118" s="20">
        <f t="shared" si="1"/>
        <v>109</v>
      </c>
      <c r="C118" s="20" t="s">
        <v>341</v>
      </c>
      <c r="D118" s="22" t="s">
        <v>2015</v>
      </c>
      <c r="E118" s="22" t="s">
        <v>842</v>
      </c>
      <c r="F118" s="31" t="s">
        <v>1053</v>
      </c>
      <c r="G118" s="23">
        <v>0.3082</v>
      </c>
      <c r="H118" s="23">
        <v>7438</v>
      </c>
      <c r="I118" s="21" t="s">
        <v>963</v>
      </c>
      <c r="J118" s="21" t="s">
        <v>1266</v>
      </c>
      <c r="K118" s="21" t="s">
        <v>674</v>
      </c>
      <c r="L118" s="83"/>
      <c r="N118" s="26"/>
    </row>
    <row r="119" spans="2:14" s="25" customFormat="1" ht="54.75" customHeight="1">
      <c r="B119" s="20">
        <f t="shared" si="1"/>
        <v>110</v>
      </c>
      <c r="C119" s="21" t="s">
        <v>126</v>
      </c>
      <c r="D119" s="22" t="s">
        <v>978</v>
      </c>
      <c r="E119" s="22" t="s">
        <v>899</v>
      </c>
      <c r="F119" s="22" t="s">
        <v>909</v>
      </c>
      <c r="G119" s="23">
        <v>24.3699</v>
      </c>
      <c r="H119" s="23"/>
      <c r="I119" s="24" t="s">
        <v>963</v>
      </c>
      <c r="J119" s="24" t="s">
        <v>5</v>
      </c>
      <c r="K119" s="24" t="s">
        <v>360</v>
      </c>
      <c r="L119" s="83"/>
      <c r="N119" s="26"/>
    </row>
    <row r="120" spans="2:14" s="25" customFormat="1" ht="54.75" customHeight="1">
      <c r="B120" s="20">
        <f t="shared" si="1"/>
        <v>111</v>
      </c>
      <c r="C120" s="20" t="s">
        <v>872</v>
      </c>
      <c r="D120" s="22" t="s">
        <v>731</v>
      </c>
      <c r="E120" s="22" t="s">
        <v>220</v>
      </c>
      <c r="F120" s="22" t="s">
        <v>221</v>
      </c>
      <c r="G120" s="23">
        <v>11.9793</v>
      </c>
      <c r="H120" s="23"/>
      <c r="I120" s="21" t="s">
        <v>963</v>
      </c>
      <c r="J120" s="21" t="s">
        <v>236</v>
      </c>
      <c r="K120" s="21" t="s">
        <v>360</v>
      </c>
      <c r="L120" s="83"/>
      <c r="N120" s="26"/>
    </row>
    <row r="121" spans="2:14" s="25" customFormat="1" ht="54.75" customHeight="1">
      <c r="B121" s="20">
        <f t="shared" si="1"/>
        <v>112</v>
      </c>
      <c r="C121" s="20" t="s">
        <v>863</v>
      </c>
      <c r="D121" s="22" t="s">
        <v>732</v>
      </c>
      <c r="E121" s="22" t="s">
        <v>638</v>
      </c>
      <c r="F121" s="22" t="s">
        <v>221</v>
      </c>
      <c r="G121" s="23">
        <v>1.0846</v>
      </c>
      <c r="H121" s="23"/>
      <c r="I121" s="21" t="s">
        <v>963</v>
      </c>
      <c r="J121" s="21" t="s">
        <v>236</v>
      </c>
      <c r="K121" s="21" t="s">
        <v>360</v>
      </c>
      <c r="L121" s="83"/>
      <c r="N121" s="26"/>
    </row>
    <row r="122" spans="2:14" s="25" customFormat="1" ht="54.75" customHeight="1">
      <c r="B122" s="20">
        <f t="shared" si="1"/>
        <v>113</v>
      </c>
      <c r="C122" s="21" t="s">
        <v>508</v>
      </c>
      <c r="D122" s="22" t="s">
        <v>2017</v>
      </c>
      <c r="E122" s="22" t="s">
        <v>1210</v>
      </c>
      <c r="F122" s="22" t="s">
        <v>366</v>
      </c>
      <c r="G122" s="23">
        <v>1</v>
      </c>
      <c r="H122" s="23">
        <v>101608.32</v>
      </c>
      <c r="I122" s="24" t="s">
        <v>963</v>
      </c>
      <c r="J122" s="24" t="s">
        <v>236</v>
      </c>
      <c r="K122" s="24" t="s">
        <v>674</v>
      </c>
      <c r="L122" s="83"/>
      <c r="N122" s="26"/>
    </row>
    <row r="123" spans="2:14" s="25" customFormat="1" ht="54.75" customHeight="1">
      <c r="B123" s="20">
        <f t="shared" si="1"/>
        <v>114</v>
      </c>
      <c r="C123" s="21" t="s">
        <v>509</v>
      </c>
      <c r="D123" s="22" t="s">
        <v>2018</v>
      </c>
      <c r="E123" s="22" t="s">
        <v>789</v>
      </c>
      <c r="F123" s="22" t="s">
        <v>368</v>
      </c>
      <c r="G123" s="23">
        <v>0.3698</v>
      </c>
      <c r="H123" s="23">
        <v>60806.37</v>
      </c>
      <c r="I123" s="24" t="s">
        <v>963</v>
      </c>
      <c r="J123" s="24" t="s">
        <v>237</v>
      </c>
      <c r="K123" s="24" t="s">
        <v>674</v>
      </c>
      <c r="L123" s="83"/>
      <c r="N123" s="26"/>
    </row>
    <row r="124" spans="2:12" s="25" customFormat="1" ht="54.75" customHeight="1">
      <c r="B124" s="20">
        <f t="shared" si="1"/>
        <v>115</v>
      </c>
      <c r="C124" s="20" t="s">
        <v>1918</v>
      </c>
      <c r="D124" s="22" t="s">
        <v>2019</v>
      </c>
      <c r="E124" s="22" t="s">
        <v>1758</v>
      </c>
      <c r="F124" s="22" t="s">
        <v>1759</v>
      </c>
      <c r="G124" s="23">
        <v>0.25</v>
      </c>
      <c r="H124" s="23">
        <v>12364</v>
      </c>
      <c r="I124" s="28" t="s">
        <v>963</v>
      </c>
      <c r="J124" s="28" t="s">
        <v>236</v>
      </c>
      <c r="K124" s="28" t="s">
        <v>674</v>
      </c>
      <c r="L124" s="83"/>
    </row>
    <row r="125" spans="2:13" s="25" customFormat="1" ht="54.75" customHeight="1">
      <c r="B125" s="20">
        <f t="shared" si="1"/>
        <v>116</v>
      </c>
      <c r="C125" s="20" t="s">
        <v>3032</v>
      </c>
      <c r="D125" s="22" t="s">
        <v>1936</v>
      </c>
      <c r="E125" s="22" t="s">
        <v>1581</v>
      </c>
      <c r="F125" s="22" t="s">
        <v>1582</v>
      </c>
      <c r="G125" s="23">
        <v>1.6973</v>
      </c>
      <c r="H125" s="23">
        <v>54000</v>
      </c>
      <c r="I125" s="28" t="s">
        <v>1057</v>
      </c>
      <c r="J125" s="28" t="s">
        <v>898</v>
      </c>
      <c r="K125" s="28" t="s">
        <v>674</v>
      </c>
      <c r="M125" s="21"/>
    </row>
    <row r="126" spans="2:12" s="25" customFormat="1" ht="54.75" customHeight="1">
      <c r="B126" s="20">
        <f t="shared" si="1"/>
        <v>117</v>
      </c>
      <c r="C126" s="20" t="s">
        <v>1834</v>
      </c>
      <c r="D126" s="22" t="s">
        <v>2020</v>
      </c>
      <c r="E126" s="22" t="s">
        <v>415</v>
      </c>
      <c r="F126" s="22" t="s">
        <v>489</v>
      </c>
      <c r="G126" s="23">
        <v>8.2386</v>
      </c>
      <c r="H126" s="23">
        <v>37564</v>
      </c>
      <c r="I126" s="28" t="s">
        <v>965</v>
      </c>
      <c r="J126" s="28" t="s">
        <v>233</v>
      </c>
      <c r="K126" s="28" t="s">
        <v>674</v>
      </c>
      <c r="L126" s="83"/>
    </row>
    <row r="127" spans="2:14" s="25" customFormat="1" ht="54.75" customHeight="1">
      <c r="B127" s="20">
        <f t="shared" si="1"/>
        <v>118</v>
      </c>
      <c r="C127" s="20" t="s">
        <v>1323</v>
      </c>
      <c r="D127" s="30" t="s">
        <v>2021</v>
      </c>
      <c r="E127" s="22" t="s">
        <v>1021</v>
      </c>
      <c r="F127" s="31" t="s">
        <v>174</v>
      </c>
      <c r="G127" s="23">
        <v>0.534</v>
      </c>
      <c r="H127" s="23">
        <v>8535</v>
      </c>
      <c r="I127" s="45" t="s">
        <v>1057</v>
      </c>
      <c r="J127" s="28" t="s">
        <v>898</v>
      </c>
      <c r="K127" s="28" t="s">
        <v>674</v>
      </c>
      <c r="L127" s="83"/>
      <c r="N127" s="26"/>
    </row>
    <row r="128" spans="2:13" s="25" customFormat="1" ht="54.75" customHeight="1">
      <c r="B128" s="20">
        <f t="shared" si="1"/>
        <v>119</v>
      </c>
      <c r="C128" s="20" t="s">
        <v>3033</v>
      </c>
      <c r="D128" s="22" t="s">
        <v>2269</v>
      </c>
      <c r="E128" s="22" t="s">
        <v>1566</v>
      </c>
      <c r="F128" s="22" t="s">
        <v>1370</v>
      </c>
      <c r="G128" s="23">
        <v>1.229</v>
      </c>
      <c r="H128" s="23">
        <v>171634.6</v>
      </c>
      <c r="I128" s="28" t="s">
        <v>1058</v>
      </c>
      <c r="J128" s="21" t="s">
        <v>1016</v>
      </c>
      <c r="K128" s="28" t="s">
        <v>674</v>
      </c>
      <c r="M128" s="21"/>
    </row>
    <row r="129" spans="2:14" s="25" customFormat="1" ht="54.75" customHeight="1">
      <c r="B129" s="20">
        <f t="shared" si="1"/>
        <v>120</v>
      </c>
      <c r="C129" s="20" t="s">
        <v>1630</v>
      </c>
      <c r="D129" s="22" t="s">
        <v>2022</v>
      </c>
      <c r="E129" s="22" t="s">
        <v>1369</v>
      </c>
      <c r="F129" s="22" t="s">
        <v>1370</v>
      </c>
      <c r="G129" s="23">
        <v>0.2381</v>
      </c>
      <c r="H129" s="23">
        <v>13899.81</v>
      </c>
      <c r="I129" s="21" t="s">
        <v>963</v>
      </c>
      <c r="J129" s="28" t="s">
        <v>1266</v>
      </c>
      <c r="K129" s="21" t="s">
        <v>674</v>
      </c>
      <c r="L129" s="83"/>
      <c r="N129" s="26"/>
    </row>
    <row r="130" spans="2:14" s="25" customFormat="1" ht="54.75" customHeight="1">
      <c r="B130" s="20">
        <f t="shared" si="1"/>
        <v>121</v>
      </c>
      <c r="C130" s="21" t="s">
        <v>510</v>
      </c>
      <c r="D130" s="22" t="s">
        <v>1175</v>
      </c>
      <c r="E130" s="22" t="s">
        <v>267</v>
      </c>
      <c r="F130" s="22" t="s">
        <v>1131</v>
      </c>
      <c r="G130" s="23">
        <v>51.073371</v>
      </c>
      <c r="H130" s="23"/>
      <c r="I130" s="24" t="s">
        <v>965</v>
      </c>
      <c r="J130" s="24" t="s">
        <v>1010</v>
      </c>
      <c r="K130" s="28" t="s">
        <v>672</v>
      </c>
      <c r="L130" s="83"/>
      <c r="N130" s="26"/>
    </row>
    <row r="131" spans="2:14" s="25" customFormat="1" ht="54.75" customHeight="1">
      <c r="B131" s="20">
        <f t="shared" si="1"/>
        <v>122</v>
      </c>
      <c r="C131" s="21" t="s">
        <v>511</v>
      </c>
      <c r="D131" s="22" t="s">
        <v>910</v>
      </c>
      <c r="E131" s="22" t="s">
        <v>1171</v>
      </c>
      <c r="F131" s="22" t="s">
        <v>1172</v>
      </c>
      <c r="G131" s="23">
        <v>71.7723</v>
      </c>
      <c r="H131" s="23"/>
      <c r="I131" s="24" t="s">
        <v>965</v>
      </c>
      <c r="J131" s="24" t="s">
        <v>1212</v>
      </c>
      <c r="K131" s="28" t="s">
        <v>672</v>
      </c>
      <c r="L131" s="83"/>
      <c r="N131" s="26"/>
    </row>
    <row r="132" spans="2:14" s="25" customFormat="1" ht="54.75" customHeight="1">
      <c r="B132" s="20">
        <f t="shared" si="1"/>
        <v>123</v>
      </c>
      <c r="C132" s="21" t="s">
        <v>752</v>
      </c>
      <c r="D132" s="22" t="s">
        <v>1921</v>
      </c>
      <c r="E132" s="22" t="s">
        <v>328</v>
      </c>
      <c r="F132" s="22" t="s">
        <v>1858</v>
      </c>
      <c r="G132" s="23">
        <v>66.63</v>
      </c>
      <c r="H132" s="23"/>
      <c r="I132" s="24" t="s">
        <v>965</v>
      </c>
      <c r="J132" s="24" t="s">
        <v>233</v>
      </c>
      <c r="K132" s="28" t="s">
        <v>672</v>
      </c>
      <c r="L132" s="83"/>
      <c r="N132" s="26"/>
    </row>
    <row r="133" spans="2:14" s="25" customFormat="1" ht="54.75" customHeight="1">
      <c r="B133" s="20">
        <f t="shared" si="1"/>
        <v>124</v>
      </c>
      <c r="C133" s="21" t="s">
        <v>512</v>
      </c>
      <c r="D133" s="22" t="s">
        <v>714</v>
      </c>
      <c r="E133" s="22" t="s">
        <v>744</v>
      </c>
      <c r="F133" s="22" t="s">
        <v>648</v>
      </c>
      <c r="G133" s="23">
        <v>57.2642</v>
      </c>
      <c r="H133" s="23"/>
      <c r="I133" s="24" t="s">
        <v>1057</v>
      </c>
      <c r="J133" s="24" t="s">
        <v>898</v>
      </c>
      <c r="K133" s="28" t="s">
        <v>672</v>
      </c>
      <c r="L133" s="83"/>
      <c r="N133" s="26"/>
    </row>
    <row r="134" spans="2:14" s="25" customFormat="1" ht="54.75" customHeight="1">
      <c r="B134" s="20">
        <f t="shared" si="1"/>
        <v>125</v>
      </c>
      <c r="C134" s="21" t="s">
        <v>513</v>
      </c>
      <c r="D134" s="22" t="s">
        <v>1173</v>
      </c>
      <c r="E134" s="22" t="s">
        <v>310</v>
      </c>
      <c r="F134" s="22" t="s">
        <v>1174</v>
      </c>
      <c r="G134" s="23">
        <v>343.8452</v>
      </c>
      <c r="H134" s="23"/>
      <c r="I134" s="24" t="s">
        <v>965</v>
      </c>
      <c r="J134" s="24" t="s">
        <v>233</v>
      </c>
      <c r="K134" s="28" t="s">
        <v>672</v>
      </c>
      <c r="L134" s="89"/>
      <c r="N134" s="26"/>
    </row>
    <row r="135" spans="2:14" s="25" customFormat="1" ht="54.75" customHeight="1">
      <c r="B135" s="20">
        <f t="shared" si="1"/>
        <v>126</v>
      </c>
      <c r="C135" s="21" t="s">
        <v>1774</v>
      </c>
      <c r="D135" s="22" t="s">
        <v>1659</v>
      </c>
      <c r="E135" s="22" t="s">
        <v>1662</v>
      </c>
      <c r="F135" s="22" t="s">
        <v>1174</v>
      </c>
      <c r="G135" s="23">
        <v>102.8126</v>
      </c>
      <c r="H135" s="23"/>
      <c r="I135" s="24" t="s">
        <v>965</v>
      </c>
      <c r="J135" s="24" t="s">
        <v>233</v>
      </c>
      <c r="K135" s="28" t="s">
        <v>672</v>
      </c>
      <c r="L135" s="83"/>
      <c r="N135" s="26"/>
    </row>
    <row r="136" spans="2:12" s="25" customFormat="1" ht="54.75" customHeight="1">
      <c r="B136" s="20">
        <f t="shared" si="1"/>
        <v>127</v>
      </c>
      <c r="C136" s="20" t="s">
        <v>3034</v>
      </c>
      <c r="D136" s="22" t="s">
        <v>2023</v>
      </c>
      <c r="E136" s="22" t="s">
        <v>816</v>
      </c>
      <c r="F136" s="22" t="s">
        <v>817</v>
      </c>
      <c r="G136" s="23">
        <v>0.23</v>
      </c>
      <c r="H136" s="23">
        <v>16000</v>
      </c>
      <c r="I136" s="21" t="s">
        <v>1058</v>
      </c>
      <c r="J136" s="21" t="s">
        <v>1016</v>
      </c>
      <c r="K136" s="21" t="s">
        <v>674</v>
      </c>
      <c r="L136" s="83"/>
    </row>
    <row r="137" spans="2:14" s="25" customFormat="1" ht="54.75" customHeight="1">
      <c r="B137" s="20">
        <f t="shared" si="1"/>
        <v>128</v>
      </c>
      <c r="C137" s="21" t="s">
        <v>514</v>
      </c>
      <c r="D137" s="22" t="s">
        <v>1043</v>
      </c>
      <c r="E137" s="22" t="s">
        <v>41</v>
      </c>
      <c r="F137" s="22" t="s">
        <v>667</v>
      </c>
      <c r="G137" s="23">
        <v>24</v>
      </c>
      <c r="H137" s="23"/>
      <c r="I137" s="24" t="s">
        <v>963</v>
      </c>
      <c r="J137" s="24" t="s">
        <v>5</v>
      </c>
      <c r="K137" s="28" t="s">
        <v>672</v>
      </c>
      <c r="L137" s="83"/>
      <c r="N137" s="26"/>
    </row>
    <row r="138" spans="2:14" s="25" customFormat="1" ht="54.75" customHeight="1">
      <c r="B138" s="20">
        <f t="shared" si="1"/>
        <v>129</v>
      </c>
      <c r="C138" s="21" t="s">
        <v>515</v>
      </c>
      <c r="D138" s="22" t="s">
        <v>686</v>
      </c>
      <c r="E138" s="22" t="s">
        <v>688</v>
      </c>
      <c r="F138" s="22" t="s">
        <v>687</v>
      </c>
      <c r="G138" s="23">
        <v>77.468</v>
      </c>
      <c r="H138" s="23"/>
      <c r="I138" s="24" t="s">
        <v>1060</v>
      </c>
      <c r="J138" s="24" t="s">
        <v>42</v>
      </c>
      <c r="K138" s="24" t="s">
        <v>357</v>
      </c>
      <c r="L138" s="83"/>
      <c r="N138" s="26"/>
    </row>
    <row r="139" spans="2:214" s="25" customFormat="1" ht="54.75" customHeight="1">
      <c r="B139" s="20">
        <f aca="true" t="shared" si="2" ref="B139:B202">B138+1</f>
        <v>130</v>
      </c>
      <c r="C139" s="21" t="s">
        <v>518</v>
      </c>
      <c r="D139" s="22" t="s">
        <v>2024</v>
      </c>
      <c r="E139" s="22" t="s">
        <v>788</v>
      </c>
      <c r="F139" s="22" t="s">
        <v>1182</v>
      </c>
      <c r="G139" s="23">
        <v>0.2956</v>
      </c>
      <c r="H139" s="23">
        <v>80000</v>
      </c>
      <c r="I139" s="24" t="s">
        <v>963</v>
      </c>
      <c r="J139" s="24" t="s">
        <v>237</v>
      </c>
      <c r="K139" s="24" t="s">
        <v>674</v>
      </c>
      <c r="L139" s="83"/>
      <c r="M139" s="34"/>
      <c r="N139" s="42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</row>
    <row r="140" spans="1:256" s="48" customFormat="1" ht="54.75" customHeight="1">
      <c r="A140" s="34"/>
      <c r="B140" s="20">
        <f t="shared" si="2"/>
        <v>131</v>
      </c>
      <c r="C140" s="20" t="s">
        <v>1670</v>
      </c>
      <c r="D140" s="22" t="s">
        <v>2025</v>
      </c>
      <c r="E140" s="43" t="s">
        <v>306</v>
      </c>
      <c r="F140" s="22" t="s">
        <v>307</v>
      </c>
      <c r="G140" s="23">
        <v>0.3183</v>
      </c>
      <c r="H140" s="23">
        <v>32000</v>
      </c>
      <c r="I140" s="46" t="s">
        <v>1058</v>
      </c>
      <c r="J140" s="21" t="s">
        <v>1016</v>
      </c>
      <c r="K140" s="46" t="s">
        <v>674</v>
      </c>
      <c r="L140" s="83"/>
      <c r="M140" s="34"/>
      <c r="N140" s="42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25"/>
    </row>
    <row r="141" spans="2:256" s="25" customFormat="1" ht="54.75" customHeight="1">
      <c r="B141" s="20">
        <f t="shared" si="2"/>
        <v>132</v>
      </c>
      <c r="C141" s="21" t="s">
        <v>519</v>
      </c>
      <c r="D141" s="22" t="s">
        <v>170</v>
      </c>
      <c r="E141" s="22" t="s">
        <v>171</v>
      </c>
      <c r="F141" s="22" t="s">
        <v>265</v>
      </c>
      <c r="G141" s="23">
        <v>113.0555</v>
      </c>
      <c r="H141" s="23"/>
      <c r="I141" s="24" t="s">
        <v>965</v>
      </c>
      <c r="J141" s="24" t="s">
        <v>1212</v>
      </c>
      <c r="K141" s="28" t="s">
        <v>672</v>
      </c>
      <c r="L141" s="83"/>
      <c r="N141" s="26"/>
      <c r="IV141" s="48"/>
    </row>
    <row r="142" spans="2:14" s="25" customFormat="1" ht="54.75" customHeight="1">
      <c r="B142" s="20">
        <f t="shared" si="2"/>
        <v>133</v>
      </c>
      <c r="C142" s="21" t="s">
        <v>520</v>
      </c>
      <c r="D142" s="22" t="s">
        <v>2026</v>
      </c>
      <c r="E142" s="22" t="s">
        <v>52</v>
      </c>
      <c r="F142" s="22" t="s">
        <v>985</v>
      </c>
      <c r="G142" s="23">
        <v>0.097463</v>
      </c>
      <c r="H142" s="23">
        <v>11054.78</v>
      </c>
      <c r="I142" s="24" t="s">
        <v>963</v>
      </c>
      <c r="J142" s="24" t="s">
        <v>236</v>
      </c>
      <c r="K142" s="24" t="s">
        <v>674</v>
      </c>
      <c r="L142" s="83"/>
      <c r="N142" s="26"/>
    </row>
    <row r="143" spans="2:14" s="25" customFormat="1" ht="54.75" customHeight="1">
      <c r="B143" s="20">
        <f t="shared" si="2"/>
        <v>134</v>
      </c>
      <c r="C143" s="21" t="s">
        <v>1591</v>
      </c>
      <c r="D143" s="22" t="s">
        <v>2027</v>
      </c>
      <c r="E143" s="22" t="s">
        <v>52</v>
      </c>
      <c r="F143" s="22" t="s">
        <v>985</v>
      </c>
      <c r="G143" s="23">
        <v>0.255062</v>
      </c>
      <c r="H143" s="23">
        <v>79000</v>
      </c>
      <c r="I143" s="21" t="s">
        <v>963</v>
      </c>
      <c r="J143" s="21" t="s">
        <v>236</v>
      </c>
      <c r="K143" s="21" t="s">
        <v>674</v>
      </c>
      <c r="L143" s="83"/>
      <c r="N143" s="26"/>
    </row>
    <row r="144" spans="2:12" s="25" customFormat="1" ht="54.75" customHeight="1">
      <c r="B144" s="20">
        <f t="shared" si="2"/>
        <v>135</v>
      </c>
      <c r="C144" s="20" t="s">
        <v>1883</v>
      </c>
      <c r="D144" s="22" t="s">
        <v>1644</v>
      </c>
      <c r="E144" s="22" t="s">
        <v>1417</v>
      </c>
      <c r="F144" s="22" t="s">
        <v>1643</v>
      </c>
      <c r="G144" s="23">
        <v>46.7715</v>
      </c>
      <c r="H144" s="23"/>
      <c r="I144" s="28" t="s">
        <v>1061</v>
      </c>
      <c r="J144" s="28" t="s">
        <v>1418</v>
      </c>
      <c r="K144" s="28" t="s">
        <v>672</v>
      </c>
      <c r="L144" s="83"/>
    </row>
    <row r="145" spans="2:12" ht="54.75" customHeight="1">
      <c r="B145" s="20">
        <f t="shared" si="2"/>
        <v>136</v>
      </c>
      <c r="C145" s="20" t="s">
        <v>1281</v>
      </c>
      <c r="D145" s="22" t="s">
        <v>2028</v>
      </c>
      <c r="E145" s="22" t="s">
        <v>562</v>
      </c>
      <c r="F145" s="31" t="s">
        <v>563</v>
      </c>
      <c r="G145" s="23">
        <v>0.1009</v>
      </c>
      <c r="H145" s="23">
        <v>3128</v>
      </c>
      <c r="I145" s="28" t="s">
        <v>1059</v>
      </c>
      <c r="J145" s="28" t="s">
        <v>7</v>
      </c>
      <c r="K145" s="28" t="s">
        <v>674</v>
      </c>
      <c r="L145" s="83"/>
    </row>
    <row r="146" spans="2:14" s="25" customFormat="1" ht="54.75" customHeight="1">
      <c r="B146" s="20">
        <f t="shared" si="2"/>
        <v>137</v>
      </c>
      <c r="C146" s="21" t="s">
        <v>523</v>
      </c>
      <c r="D146" s="22" t="s">
        <v>2029</v>
      </c>
      <c r="E146" s="22" t="s">
        <v>832</v>
      </c>
      <c r="F146" s="22" t="s">
        <v>833</v>
      </c>
      <c r="G146" s="23">
        <v>0.25075</v>
      </c>
      <c r="H146" s="23">
        <v>25075</v>
      </c>
      <c r="I146" s="24" t="s">
        <v>963</v>
      </c>
      <c r="J146" s="24" t="s">
        <v>236</v>
      </c>
      <c r="K146" s="24" t="s">
        <v>674</v>
      </c>
      <c r="L146" s="83"/>
      <c r="N146" s="26"/>
    </row>
    <row r="147" spans="2:14" s="25" customFormat="1" ht="54.75" customHeight="1">
      <c r="B147" s="20">
        <f t="shared" si="2"/>
        <v>138</v>
      </c>
      <c r="C147" s="20" t="s">
        <v>1671</v>
      </c>
      <c r="D147" s="22" t="s">
        <v>2030</v>
      </c>
      <c r="E147" s="22" t="s">
        <v>1488</v>
      </c>
      <c r="F147" s="22" t="s">
        <v>345</v>
      </c>
      <c r="G147" s="23">
        <v>1.681797</v>
      </c>
      <c r="H147" s="23">
        <v>24000</v>
      </c>
      <c r="I147" s="28" t="s">
        <v>963</v>
      </c>
      <c r="J147" s="28" t="s">
        <v>237</v>
      </c>
      <c r="K147" s="28" t="s">
        <v>674</v>
      </c>
      <c r="L147" s="83"/>
      <c r="N147" s="26"/>
    </row>
    <row r="148" spans="2:14" s="25" customFormat="1" ht="54.75" customHeight="1">
      <c r="B148" s="20">
        <f t="shared" si="2"/>
        <v>139</v>
      </c>
      <c r="C148" s="20" t="s">
        <v>1592</v>
      </c>
      <c r="D148" s="22" t="s">
        <v>2031</v>
      </c>
      <c r="E148" s="22" t="s">
        <v>1488</v>
      </c>
      <c r="F148" s="22" t="s">
        <v>345</v>
      </c>
      <c r="G148" s="23">
        <v>1.681797</v>
      </c>
      <c r="H148" s="23">
        <v>26000</v>
      </c>
      <c r="I148" s="28" t="s">
        <v>963</v>
      </c>
      <c r="J148" s="28" t="s">
        <v>237</v>
      </c>
      <c r="K148" s="28" t="s">
        <v>674</v>
      </c>
      <c r="L148" s="83"/>
      <c r="N148" s="26"/>
    </row>
    <row r="149" spans="2:14" s="25" customFormat="1" ht="54.75" customHeight="1">
      <c r="B149" s="20">
        <f t="shared" si="2"/>
        <v>140</v>
      </c>
      <c r="C149" s="21" t="s">
        <v>524</v>
      </c>
      <c r="D149" s="22" t="s">
        <v>2032</v>
      </c>
      <c r="E149" s="22" t="s">
        <v>419</v>
      </c>
      <c r="F149" s="22" t="s">
        <v>345</v>
      </c>
      <c r="G149" s="23">
        <v>0.55</v>
      </c>
      <c r="H149" s="23">
        <v>45893</v>
      </c>
      <c r="I149" s="47" t="s">
        <v>963</v>
      </c>
      <c r="J149" s="21" t="s">
        <v>237</v>
      </c>
      <c r="K149" s="21" t="s">
        <v>674</v>
      </c>
      <c r="L149" s="83"/>
      <c r="N149" s="26"/>
    </row>
    <row r="150" spans="2:255" s="25" customFormat="1" ht="54.75" customHeight="1">
      <c r="B150" s="20">
        <f t="shared" si="2"/>
        <v>141</v>
      </c>
      <c r="C150" s="20" t="s">
        <v>3035</v>
      </c>
      <c r="D150" s="22" t="s">
        <v>1545</v>
      </c>
      <c r="E150" s="22" t="s">
        <v>1544</v>
      </c>
      <c r="F150" s="22" t="s">
        <v>1543</v>
      </c>
      <c r="G150" s="23">
        <v>46.74915</v>
      </c>
      <c r="H150" s="23"/>
      <c r="I150" s="28" t="s">
        <v>965</v>
      </c>
      <c r="J150" s="28" t="s">
        <v>1212</v>
      </c>
      <c r="K150" s="28" t="s">
        <v>672</v>
      </c>
      <c r="IU150" s="25">
        <f>SUM(A150:IT150)</f>
        <v>187.74915</v>
      </c>
    </row>
    <row r="151" spans="2:14" s="25" customFormat="1" ht="54.75" customHeight="1">
      <c r="B151" s="20">
        <f t="shared" si="2"/>
        <v>142</v>
      </c>
      <c r="C151" s="21" t="s">
        <v>525</v>
      </c>
      <c r="D151" s="22" t="s">
        <v>821</v>
      </c>
      <c r="E151" s="22" t="s">
        <v>822</v>
      </c>
      <c r="F151" s="22" t="s">
        <v>844</v>
      </c>
      <c r="G151" s="23">
        <v>45.0643</v>
      </c>
      <c r="H151" s="23"/>
      <c r="I151" s="21" t="s">
        <v>965</v>
      </c>
      <c r="J151" s="21" t="s">
        <v>1212</v>
      </c>
      <c r="K151" s="28" t="s">
        <v>672</v>
      </c>
      <c r="L151" s="83"/>
      <c r="N151" s="26"/>
    </row>
    <row r="152" spans="2:14" s="25" customFormat="1" ht="54.75" customHeight="1">
      <c r="B152" s="20">
        <f t="shared" si="2"/>
        <v>143</v>
      </c>
      <c r="C152" s="20" t="s">
        <v>1549</v>
      </c>
      <c r="D152" s="22" t="s">
        <v>2271</v>
      </c>
      <c r="E152" s="22" t="s">
        <v>1355</v>
      </c>
      <c r="F152" s="22" t="s">
        <v>1356</v>
      </c>
      <c r="G152" s="23">
        <v>0.2</v>
      </c>
      <c r="H152" s="23">
        <v>10996</v>
      </c>
      <c r="I152" s="21" t="s">
        <v>963</v>
      </c>
      <c r="J152" s="28" t="s">
        <v>237</v>
      </c>
      <c r="K152" s="21" t="s">
        <v>674</v>
      </c>
      <c r="M152" s="21"/>
      <c r="N152" s="26"/>
    </row>
    <row r="153" spans="2:14" s="25" customFormat="1" ht="54.75" customHeight="1">
      <c r="B153" s="20">
        <f t="shared" si="2"/>
        <v>144</v>
      </c>
      <c r="C153" s="20" t="s">
        <v>1282</v>
      </c>
      <c r="D153" s="22" t="s">
        <v>653</v>
      </c>
      <c r="E153" s="22" t="s">
        <v>566</v>
      </c>
      <c r="F153" s="22" t="s">
        <v>565</v>
      </c>
      <c r="G153" s="23">
        <v>5</v>
      </c>
      <c r="H153" s="23"/>
      <c r="I153" s="28" t="s">
        <v>965</v>
      </c>
      <c r="J153" s="28" t="s">
        <v>3</v>
      </c>
      <c r="K153" s="28" t="s">
        <v>357</v>
      </c>
      <c r="L153" s="83"/>
      <c r="N153" s="26"/>
    </row>
    <row r="154" spans="2:14" s="25" customFormat="1" ht="54.75" customHeight="1">
      <c r="B154" s="20">
        <f t="shared" si="2"/>
        <v>145</v>
      </c>
      <c r="C154" s="21" t="s">
        <v>526</v>
      </c>
      <c r="D154" s="22" t="s">
        <v>266</v>
      </c>
      <c r="E154" s="22" t="s">
        <v>1320</v>
      </c>
      <c r="F154" s="22" t="s">
        <v>398</v>
      </c>
      <c r="G154" s="23">
        <v>65.9479</v>
      </c>
      <c r="H154" s="23"/>
      <c r="I154" s="24" t="s">
        <v>965</v>
      </c>
      <c r="J154" s="24" t="s">
        <v>1010</v>
      </c>
      <c r="K154" s="28" t="s">
        <v>672</v>
      </c>
      <c r="L154" s="83"/>
      <c r="N154" s="26"/>
    </row>
    <row r="155" spans="2:13" s="25" customFormat="1" ht="54.75" customHeight="1">
      <c r="B155" s="20">
        <f t="shared" si="2"/>
        <v>146</v>
      </c>
      <c r="C155" s="20" t="s">
        <v>3100</v>
      </c>
      <c r="D155" s="22" t="s">
        <v>2759</v>
      </c>
      <c r="E155" s="22" t="s">
        <v>2760</v>
      </c>
      <c r="F155" s="31" t="s">
        <v>2761</v>
      </c>
      <c r="G155" s="23">
        <v>0.1353</v>
      </c>
      <c r="H155" s="23">
        <v>5028.88</v>
      </c>
      <c r="I155" s="28" t="s">
        <v>964</v>
      </c>
      <c r="J155" s="28" t="s">
        <v>1241</v>
      </c>
      <c r="K155" s="28" t="s">
        <v>674</v>
      </c>
      <c r="M155" s="21"/>
    </row>
    <row r="156" spans="2:14" s="25" customFormat="1" ht="54.75" customHeight="1">
      <c r="B156" s="20">
        <f t="shared" si="2"/>
        <v>147</v>
      </c>
      <c r="C156" s="20" t="s">
        <v>1375</v>
      </c>
      <c r="D156" s="22" t="s">
        <v>2033</v>
      </c>
      <c r="E156" s="22" t="s">
        <v>924</v>
      </c>
      <c r="F156" s="43" t="s">
        <v>925</v>
      </c>
      <c r="G156" s="23">
        <v>0.206</v>
      </c>
      <c r="H156" s="23">
        <v>49700</v>
      </c>
      <c r="I156" s="28" t="s">
        <v>963</v>
      </c>
      <c r="J156" s="28" t="s">
        <v>234</v>
      </c>
      <c r="K156" s="28" t="s">
        <v>674</v>
      </c>
      <c r="L156" s="83"/>
      <c r="N156" s="26"/>
    </row>
    <row r="157" spans="2:14" s="25" customFormat="1" ht="54.75" customHeight="1">
      <c r="B157" s="20">
        <f t="shared" si="2"/>
        <v>148</v>
      </c>
      <c r="C157" s="20" t="s">
        <v>1560</v>
      </c>
      <c r="D157" s="22" t="s">
        <v>2034</v>
      </c>
      <c r="E157" s="22" t="s">
        <v>1395</v>
      </c>
      <c r="F157" s="22" t="s">
        <v>1394</v>
      </c>
      <c r="G157" s="23">
        <v>0.1409</v>
      </c>
      <c r="H157" s="23">
        <v>13088.88</v>
      </c>
      <c r="I157" s="28" t="s">
        <v>963</v>
      </c>
      <c r="J157" s="28" t="s">
        <v>236</v>
      </c>
      <c r="K157" s="28" t="s">
        <v>674</v>
      </c>
      <c r="L157" s="83"/>
      <c r="N157" s="26"/>
    </row>
    <row r="158" spans="2:214" s="25" customFormat="1" ht="54.75" customHeight="1">
      <c r="B158" s="20">
        <f t="shared" si="2"/>
        <v>149</v>
      </c>
      <c r="C158" s="21" t="s">
        <v>527</v>
      </c>
      <c r="D158" s="22" t="s">
        <v>2035</v>
      </c>
      <c r="E158" s="22" t="s">
        <v>1132</v>
      </c>
      <c r="F158" s="31" t="s">
        <v>1098</v>
      </c>
      <c r="G158" s="23">
        <v>0.2247</v>
      </c>
      <c r="H158" s="23">
        <v>19658.39</v>
      </c>
      <c r="I158" s="21" t="s">
        <v>1058</v>
      </c>
      <c r="J158" s="21" t="s">
        <v>1016</v>
      </c>
      <c r="K158" s="24" t="s">
        <v>674</v>
      </c>
      <c r="L158" s="83"/>
      <c r="HB158" s="34"/>
      <c r="HC158" s="34"/>
      <c r="HD158" s="34"/>
      <c r="HE158" s="34"/>
      <c r="HF158" s="34"/>
    </row>
    <row r="159" spans="2:14" s="25" customFormat="1" ht="54.75" customHeight="1">
      <c r="B159" s="20">
        <f t="shared" si="2"/>
        <v>150</v>
      </c>
      <c r="C159" s="21" t="s">
        <v>530</v>
      </c>
      <c r="D159" s="22" t="s">
        <v>923</v>
      </c>
      <c r="E159" s="31" t="s">
        <v>709</v>
      </c>
      <c r="F159" s="80" t="s">
        <v>710</v>
      </c>
      <c r="G159" s="23">
        <v>142.0433</v>
      </c>
      <c r="H159" s="23"/>
      <c r="I159" s="21" t="s">
        <v>1062</v>
      </c>
      <c r="J159" s="21" t="s">
        <v>2</v>
      </c>
      <c r="K159" s="28" t="s">
        <v>672</v>
      </c>
      <c r="L159" s="83"/>
      <c r="N159" s="26"/>
    </row>
    <row r="160" spans="2:14" s="25" customFormat="1" ht="54.75" customHeight="1">
      <c r="B160" s="20">
        <f t="shared" si="2"/>
        <v>151</v>
      </c>
      <c r="C160" s="21" t="s">
        <v>1920</v>
      </c>
      <c r="D160" s="22" t="s">
        <v>1836</v>
      </c>
      <c r="E160" s="22" t="s">
        <v>1886</v>
      </c>
      <c r="F160" s="22" t="s">
        <v>1133</v>
      </c>
      <c r="G160" s="23">
        <v>1.01807</v>
      </c>
      <c r="H160" s="23"/>
      <c r="I160" s="24" t="s">
        <v>963</v>
      </c>
      <c r="J160" s="24" t="s">
        <v>236</v>
      </c>
      <c r="K160" s="24" t="s">
        <v>360</v>
      </c>
      <c r="L160" s="83"/>
      <c r="N160" s="26"/>
    </row>
    <row r="161" spans="2:14" s="25" customFormat="1" ht="54.75" customHeight="1">
      <c r="B161" s="20">
        <f t="shared" si="2"/>
        <v>152</v>
      </c>
      <c r="C161" s="20" t="s">
        <v>864</v>
      </c>
      <c r="D161" s="22" t="s">
        <v>2036</v>
      </c>
      <c r="E161" s="22" t="s">
        <v>856</v>
      </c>
      <c r="F161" s="22" t="s">
        <v>833</v>
      </c>
      <c r="G161" s="23">
        <v>0.145</v>
      </c>
      <c r="H161" s="23">
        <v>7500</v>
      </c>
      <c r="I161" s="21" t="s">
        <v>963</v>
      </c>
      <c r="J161" s="21" t="s">
        <v>236</v>
      </c>
      <c r="K161" s="21" t="s">
        <v>674</v>
      </c>
      <c r="L161" s="83"/>
      <c r="N161" s="26"/>
    </row>
    <row r="162" spans="2:255" s="25" customFormat="1" ht="54.75" customHeight="1">
      <c r="B162" s="20">
        <f t="shared" si="2"/>
        <v>153</v>
      </c>
      <c r="C162" s="21" t="s">
        <v>529</v>
      </c>
      <c r="D162" s="22" t="s">
        <v>251</v>
      </c>
      <c r="E162" s="22" t="s">
        <v>1252</v>
      </c>
      <c r="F162" s="22" t="s">
        <v>186</v>
      </c>
      <c r="G162" s="23">
        <v>7.5061</v>
      </c>
      <c r="H162" s="23"/>
      <c r="I162" s="24" t="s">
        <v>1058</v>
      </c>
      <c r="J162" s="21" t="s">
        <v>1016</v>
      </c>
      <c r="K162" s="24" t="s">
        <v>360</v>
      </c>
      <c r="L162" s="83"/>
      <c r="N162" s="26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</row>
    <row r="163" spans="2:12" s="25" customFormat="1" ht="54.75" customHeight="1">
      <c r="B163" s="20">
        <f t="shared" si="2"/>
        <v>154</v>
      </c>
      <c r="C163" s="20" t="s">
        <v>1802</v>
      </c>
      <c r="D163" s="22" t="s">
        <v>430</v>
      </c>
      <c r="E163" s="22" t="s">
        <v>1619</v>
      </c>
      <c r="F163" s="22" t="s">
        <v>1070</v>
      </c>
      <c r="G163" s="23">
        <v>54.4739</v>
      </c>
      <c r="H163" s="23"/>
      <c r="I163" s="21" t="s">
        <v>964</v>
      </c>
      <c r="J163" s="21" t="s">
        <v>1241</v>
      </c>
      <c r="K163" s="24" t="s">
        <v>357</v>
      </c>
      <c r="L163" s="83"/>
    </row>
    <row r="164" spans="2:14" s="25" customFormat="1" ht="54.75" customHeight="1">
      <c r="B164" s="20">
        <f t="shared" si="2"/>
        <v>155</v>
      </c>
      <c r="C164" s="20" t="s">
        <v>342</v>
      </c>
      <c r="D164" s="22" t="s">
        <v>2037</v>
      </c>
      <c r="E164" s="22" t="s">
        <v>1616</v>
      </c>
      <c r="F164" s="22" t="s">
        <v>973</v>
      </c>
      <c r="G164" s="23">
        <v>0.137971</v>
      </c>
      <c r="H164" s="23">
        <v>92830</v>
      </c>
      <c r="I164" s="21" t="s">
        <v>964</v>
      </c>
      <c r="J164" s="21" t="s">
        <v>1241</v>
      </c>
      <c r="K164" s="28" t="s">
        <v>674</v>
      </c>
      <c r="L164" s="83"/>
      <c r="N164" s="26"/>
    </row>
    <row r="165" spans="2:14" s="25" customFormat="1" ht="54.75" customHeight="1">
      <c r="B165" s="20">
        <f t="shared" si="2"/>
        <v>156</v>
      </c>
      <c r="C165" s="20" t="s">
        <v>1373</v>
      </c>
      <c r="D165" s="22" t="s">
        <v>554</v>
      </c>
      <c r="E165" s="22" t="s">
        <v>1617</v>
      </c>
      <c r="F165" s="22" t="s">
        <v>553</v>
      </c>
      <c r="G165" s="23">
        <v>2.3891</v>
      </c>
      <c r="H165" s="23"/>
      <c r="I165" s="21" t="s">
        <v>964</v>
      </c>
      <c r="J165" s="21" t="s">
        <v>1241</v>
      </c>
      <c r="K165" s="21" t="s">
        <v>360</v>
      </c>
      <c r="L165" s="83"/>
      <c r="N165" s="26"/>
    </row>
    <row r="166" spans="2:14" s="25" customFormat="1" ht="54.75" customHeight="1">
      <c r="B166" s="20">
        <f t="shared" si="2"/>
        <v>157</v>
      </c>
      <c r="C166" s="21" t="s">
        <v>532</v>
      </c>
      <c r="D166" s="22" t="s">
        <v>2038</v>
      </c>
      <c r="E166" s="22" t="s">
        <v>735</v>
      </c>
      <c r="F166" s="22" t="s">
        <v>968</v>
      </c>
      <c r="G166" s="23">
        <v>0.4195</v>
      </c>
      <c r="H166" s="23">
        <v>32785.18</v>
      </c>
      <c r="I166" s="29" t="s">
        <v>963</v>
      </c>
      <c r="J166" s="28" t="s">
        <v>1754</v>
      </c>
      <c r="K166" s="24" t="s">
        <v>674</v>
      </c>
      <c r="L166" s="83"/>
      <c r="N166" s="26"/>
    </row>
    <row r="167" spans="2:14" s="25" customFormat="1" ht="54.75" customHeight="1">
      <c r="B167" s="20">
        <f t="shared" si="2"/>
        <v>158</v>
      </c>
      <c r="C167" s="21" t="s">
        <v>1629</v>
      </c>
      <c r="D167" s="22" t="s">
        <v>1539</v>
      </c>
      <c r="E167" s="22" t="s">
        <v>1382</v>
      </c>
      <c r="F167" s="22" t="s">
        <v>1401</v>
      </c>
      <c r="G167" s="23">
        <v>6.0552</v>
      </c>
      <c r="H167" s="23"/>
      <c r="I167" s="21" t="s">
        <v>895</v>
      </c>
      <c r="J167" s="21" t="s">
        <v>1469</v>
      </c>
      <c r="K167" s="21" t="s">
        <v>1115</v>
      </c>
      <c r="L167" s="83"/>
      <c r="N167" s="26"/>
    </row>
    <row r="168" spans="2:14" s="25" customFormat="1" ht="54.75" customHeight="1">
      <c r="B168" s="20">
        <f t="shared" si="2"/>
        <v>159</v>
      </c>
      <c r="C168" s="20" t="s">
        <v>1514</v>
      </c>
      <c r="D168" s="30" t="s">
        <v>2039</v>
      </c>
      <c r="E168" s="22" t="s">
        <v>1341</v>
      </c>
      <c r="F168" s="22" t="s">
        <v>1631</v>
      </c>
      <c r="G168" s="23">
        <v>0.1749</v>
      </c>
      <c r="H168" s="23">
        <v>23899.16</v>
      </c>
      <c r="I168" s="28" t="s">
        <v>963</v>
      </c>
      <c r="J168" s="28" t="s">
        <v>234</v>
      </c>
      <c r="K168" s="28" t="s">
        <v>674</v>
      </c>
      <c r="L168" s="83"/>
      <c r="N168" s="26"/>
    </row>
    <row r="169" spans="2:14" s="25" customFormat="1" ht="54.75" customHeight="1">
      <c r="B169" s="20">
        <f t="shared" si="2"/>
        <v>160</v>
      </c>
      <c r="C169" s="21" t="s">
        <v>536</v>
      </c>
      <c r="D169" s="22" t="s">
        <v>1183</v>
      </c>
      <c r="E169" s="22" t="s">
        <v>1184</v>
      </c>
      <c r="F169" s="22" t="s">
        <v>1185</v>
      </c>
      <c r="G169" s="23">
        <v>25.25</v>
      </c>
      <c r="H169" s="23"/>
      <c r="I169" s="24" t="s">
        <v>194</v>
      </c>
      <c r="J169" s="24" t="s">
        <v>1005</v>
      </c>
      <c r="K169" s="28" t="s">
        <v>672</v>
      </c>
      <c r="L169" s="83"/>
      <c r="N169" s="26"/>
    </row>
    <row r="170" spans="2:12" s="25" customFormat="1" ht="54.75" customHeight="1">
      <c r="B170" s="20">
        <f t="shared" si="2"/>
        <v>161</v>
      </c>
      <c r="C170" s="20" t="s">
        <v>1884</v>
      </c>
      <c r="D170" s="22" t="s">
        <v>2040</v>
      </c>
      <c r="E170" s="22" t="s">
        <v>1535</v>
      </c>
      <c r="F170" s="22" t="s">
        <v>1537</v>
      </c>
      <c r="G170" s="23">
        <v>2.5</v>
      </c>
      <c r="H170" s="23">
        <v>88814.33</v>
      </c>
      <c r="I170" s="28" t="s">
        <v>963</v>
      </c>
      <c r="J170" s="21" t="s">
        <v>237</v>
      </c>
      <c r="K170" s="28" t="s">
        <v>674</v>
      </c>
      <c r="L170" s="83"/>
    </row>
    <row r="171" spans="2:14" s="186" customFormat="1" ht="54.75" customHeight="1">
      <c r="B171" s="20">
        <f t="shared" si="2"/>
        <v>162</v>
      </c>
      <c r="C171" s="181" t="s">
        <v>2783</v>
      </c>
      <c r="D171" s="183" t="s">
        <v>2784</v>
      </c>
      <c r="E171" s="183" t="s">
        <v>2785</v>
      </c>
      <c r="F171" s="183" t="s">
        <v>2786</v>
      </c>
      <c r="G171" s="184">
        <v>0.29865</v>
      </c>
      <c r="H171" s="184">
        <v>19706</v>
      </c>
      <c r="I171" s="185" t="s">
        <v>963</v>
      </c>
      <c r="J171" s="185" t="s">
        <v>1266</v>
      </c>
      <c r="K171" s="187" t="s">
        <v>674</v>
      </c>
      <c r="L171" s="188"/>
      <c r="N171" s="189"/>
    </row>
    <row r="172" spans="2:14" s="25" customFormat="1" ht="54.75" customHeight="1">
      <c r="B172" s="20">
        <f t="shared" si="2"/>
        <v>163</v>
      </c>
      <c r="C172" s="20" t="s">
        <v>1374</v>
      </c>
      <c r="D172" s="22" t="s">
        <v>2041</v>
      </c>
      <c r="E172" s="22" t="s">
        <v>1233</v>
      </c>
      <c r="F172" s="22" t="s">
        <v>1234</v>
      </c>
      <c r="G172" s="23">
        <v>0.203</v>
      </c>
      <c r="H172" s="23">
        <v>8310</v>
      </c>
      <c r="I172" s="21" t="s">
        <v>1058</v>
      </c>
      <c r="J172" s="24" t="s">
        <v>1016</v>
      </c>
      <c r="K172" s="21" t="s">
        <v>674</v>
      </c>
      <c r="L172" s="83"/>
      <c r="N172" s="26"/>
    </row>
    <row r="173" spans="2:14" s="25" customFormat="1" ht="54.75" customHeight="1">
      <c r="B173" s="20">
        <f t="shared" si="2"/>
        <v>164</v>
      </c>
      <c r="C173" s="21" t="s">
        <v>533</v>
      </c>
      <c r="D173" s="22" t="s">
        <v>2042</v>
      </c>
      <c r="E173" s="22" t="s">
        <v>981</v>
      </c>
      <c r="F173" s="22" t="s">
        <v>1112</v>
      </c>
      <c r="G173" s="23">
        <v>0.2084</v>
      </c>
      <c r="H173" s="23">
        <v>17836</v>
      </c>
      <c r="I173" s="24" t="s">
        <v>963</v>
      </c>
      <c r="J173" s="28" t="s">
        <v>1754</v>
      </c>
      <c r="K173" s="24" t="s">
        <v>674</v>
      </c>
      <c r="L173" s="83"/>
      <c r="N173" s="26"/>
    </row>
    <row r="174" spans="2:14" s="25" customFormat="1" ht="54.75" customHeight="1">
      <c r="B174" s="20">
        <f t="shared" si="2"/>
        <v>165</v>
      </c>
      <c r="C174" s="20" t="s">
        <v>1651</v>
      </c>
      <c r="D174" s="22" t="s">
        <v>2043</v>
      </c>
      <c r="E174" s="22" t="s">
        <v>1353</v>
      </c>
      <c r="F174" s="22" t="s">
        <v>1354</v>
      </c>
      <c r="G174" s="23">
        <v>3.0259</v>
      </c>
      <c r="H174" s="23">
        <v>92243</v>
      </c>
      <c r="I174" s="28" t="s">
        <v>1058</v>
      </c>
      <c r="J174" s="28" t="s">
        <v>1016</v>
      </c>
      <c r="K174" s="28" t="s">
        <v>674</v>
      </c>
      <c r="L174" s="83"/>
      <c r="N174" s="26"/>
    </row>
    <row r="175" spans="2:14" s="25" customFormat="1" ht="54.75" customHeight="1">
      <c r="B175" s="20">
        <f t="shared" si="2"/>
        <v>166</v>
      </c>
      <c r="C175" s="21" t="s">
        <v>537</v>
      </c>
      <c r="D175" s="22" t="s">
        <v>1003</v>
      </c>
      <c r="E175" s="78" t="s">
        <v>1004</v>
      </c>
      <c r="F175" s="22" t="s">
        <v>409</v>
      </c>
      <c r="G175" s="23">
        <v>301.86</v>
      </c>
      <c r="H175" s="23"/>
      <c r="I175" s="21" t="s">
        <v>1242</v>
      </c>
      <c r="J175" s="21" t="s">
        <v>1090</v>
      </c>
      <c r="K175" s="21" t="s">
        <v>357</v>
      </c>
      <c r="L175" s="83"/>
      <c r="N175" s="26"/>
    </row>
    <row r="176" spans="2:242" s="25" customFormat="1" ht="54.75" customHeight="1">
      <c r="B176" s="20">
        <f t="shared" si="2"/>
        <v>167</v>
      </c>
      <c r="C176" s="21" t="s">
        <v>538</v>
      </c>
      <c r="D176" s="31" t="s">
        <v>887</v>
      </c>
      <c r="E176" s="22" t="s">
        <v>889</v>
      </c>
      <c r="F176" s="22" t="s">
        <v>888</v>
      </c>
      <c r="G176" s="23">
        <v>36.3515</v>
      </c>
      <c r="H176" s="23"/>
      <c r="I176" s="24" t="s">
        <v>1059</v>
      </c>
      <c r="J176" s="24" t="s">
        <v>463</v>
      </c>
      <c r="K176" s="28" t="s">
        <v>672</v>
      </c>
      <c r="L176" s="83"/>
      <c r="N176" s="26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</row>
    <row r="177" spans="2:14" s="25" customFormat="1" ht="54.75" customHeight="1">
      <c r="B177" s="20">
        <f t="shared" si="2"/>
        <v>168</v>
      </c>
      <c r="C177" s="21" t="s">
        <v>535</v>
      </c>
      <c r="D177" s="33" t="s">
        <v>2044</v>
      </c>
      <c r="E177" s="22" t="s">
        <v>1143</v>
      </c>
      <c r="F177" s="22" t="s">
        <v>363</v>
      </c>
      <c r="G177" s="23">
        <v>0.88</v>
      </c>
      <c r="H177" s="23">
        <v>10341</v>
      </c>
      <c r="I177" s="24" t="s">
        <v>1058</v>
      </c>
      <c r="J177" s="24" t="s">
        <v>1016</v>
      </c>
      <c r="K177" s="24" t="s">
        <v>674</v>
      </c>
      <c r="L177" s="83"/>
      <c r="N177" s="26"/>
    </row>
    <row r="178" spans="2:14" s="25" customFormat="1" ht="54.75" customHeight="1">
      <c r="B178" s="20">
        <f t="shared" si="2"/>
        <v>169</v>
      </c>
      <c r="C178" s="20" t="s">
        <v>1487</v>
      </c>
      <c r="D178" s="33" t="s">
        <v>2045</v>
      </c>
      <c r="E178" s="22" t="s">
        <v>1143</v>
      </c>
      <c r="F178" s="22" t="s">
        <v>363</v>
      </c>
      <c r="G178" s="23">
        <v>0.4036</v>
      </c>
      <c r="H178" s="23">
        <v>6750</v>
      </c>
      <c r="I178" s="21" t="s">
        <v>1058</v>
      </c>
      <c r="J178" s="24" t="s">
        <v>1016</v>
      </c>
      <c r="K178" s="21" t="s">
        <v>674</v>
      </c>
      <c r="L178" s="83"/>
      <c r="N178" s="26"/>
    </row>
    <row r="179" spans="2:14" s="25" customFormat="1" ht="54.75" customHeight="1">
      <c r="B179" s="20">
        <f t="shared" si="2"/>
        <v>170</v>
      </c>
      <c r="C179" s="20" t="s">
        <v>875</v>
      </c>
      <c r="D179" s="33" t="s">
        <v>2046</v>
      </c>
      <c r="E179" s="22" t="s">
        <v>1143</v>
      </c>
      <c r="F179" s="22" t="s">
        <v>363</v>
      </c>
      <c r="G179" s="23">
        <v>0.5301</v>
      </c>
      <c r="H179" s="23">
        <v>9100</v>
      </c>
      <c r="I179" s="21" t="s">
        <v>1058</v>
      </c>
      <c r="J179" s="24" t="s">
        <v>1016</v>
      </c>
      <c r="K179" s="21" t="s">
        <v>674</v>
      </c>
      <c r="L179" s="83"/>
      <c r="N179" s="26"/>
    </row>
    <row r="180" spans="2:14" s="25" customFormat="1" ht="54.75" customHeight="1">
      <c r="B180" s="20">
        <f t="shared" si="2"/>
        <v>171</v>
      </c>
      <c r="C180" s="20" t="s">
        <v>1447</v>
      </c>
      <c r="D180" s="22" t="s">
        <v>1309</v>
      </c>
      <c r="E180" s="22" t="s">
        <v>1308</v>
      </c>
      <c r="F180" s="22" t="s">
        <v>1307</v>
      </c>
      <c r="G180" s="23">
        <v>54.6013</v>
      </c>
      <c r="H180" s="23"/>
      <c r="I180" s="28" t="s">
        <v>1061</v>
      </c>
      <c r="J180" s="21" t="s">
        <v>297</v>
      </c>
      <c r="K180" s="28" t="s">
        <v>1115</v>
      </c>
      <c r="L180" s="83"/>
      <c r="N180" s="26"/>
    </row>
    <row r="181" spans="2:14" s="25" customFormat="1" ht="54.75" customHeight="1">
      <c r="B181" s="20">
        <f t="shared" si="2"/>
        <v>172</v>
      </c>
      <c r="C181" s="21" t="s">
        <v>572</v>
      </c>
      <c r="D181" s="33" t="s">
        <v>2047</v>
      </c>
      <c r="E181" s="22" t="s">
        <v>443</v>
      </c>
      <c r="F181" s="31" t="s">
        <v>442</v>
      </c>
      <c r="G181" s="23">
        <v>0.2615</v>
      </c>
      <c r="H181" s="23">
        <v>29434</v>
      </c>
      <c r="I181" s="28" t="s">
        <v>1058</v>
      </c>
      <c r="J181" s="24" t="s">
        <v>1016</v>
      </c>
      <c r="K181" s="28" t="s">
        <v>674</v>
      </c>
      <c r="L181" s="83"/>
      <c r="N181" s="26"/>
    </row>
    <row r="182" spans="2:14" s="25" customFormat="1" ht="54.75" customHeight="1">
      <c r="B182" s="20">
        <f t="shared" si="2"/>
        <v>173</v>
      </c>
      <c r="C182" s="21" t="s">
        <v>573</v>
      </c>
      <c r="D182" s="33" t="s">
        <v>227</v>
      </c>
      <c r="E182" s="22" t="s">
        <v>1230</v>
      </c>
      <c r="F182" s="22" t="s">
        <v>1231</v>
      </c>
      <c r="G182" s="23">
        <v>22.9186</v>
      </c>
      <c r="H182" s="23"/>
      <c r="I182" s="21" t="s">
        <v>965</v>
      </c>
      <c r="J182" s="28" t="s">
        <v>233</v>
      </c>
      <c r="K182" s="28" t="s">
        <v>672</v>
      </c>
      <c r="L182" s="83"/>
      <c r="N182" s="26"/>
    </row>
    <row r="183" spans="2:14" s="25" customFormat="1" ht="54.75" customHeight="1">
      <c r="B183" s="20">
        <f t="shared" si="2"/>
        <v>174</v>
      </c>
      <c r="C183" s="20" t="s">
        <v>1351</v>
      </c>
      <c r="D183" s="22" t="s">
        <v>2048</v>
      </c>
      <c r="E183" s="22" t="s">
        <v>27</v>
      </c>
      <c r="F183" s="22" t="s">
        <v>28</v>
      </c>
      <c r="G183" s="23">
        <v>0.9</v>
      </c>
      <c r="H183" s="23">
        <v>23116</v>
      </c>
      <c r="I183" s="21" t="s">
        <v>963</v>
      </c>
      <c r="J183" s="21" t="s">
        <v>237</v>
      </c>
      <c r="K183" s="21" t="s">
        <v>674</v>
      </c>
      <c r="L183" s="83"/>
      <c r="N183" s="26"/>
    </row>
    <row r="184" spans="2:14" s="25" customFormat="1" ht="54.75" customHeight="1">
      <c r="B184" s="20">
        <f t="shared" si="2"/>
        <v>175</v>
      </c>
      <c r="C184" s="20" t="s">
        <v>1448</v>
      </c>
      <c r="D184" s="22" t="s">
        <v>2049</v>
      </c>
      <c r="E184" s="31" t="s">
        <v>671</v>
      </c>
      <c r="F184" s="22" t="s">
        <v>670</v>
      </c>
      <c r="G184" s="23">
        <v>0.2098</v>
      </c>
      <c r="H184" s="23">
        <v>10412.36</v>
      </c>
      <c r="I184" s="28" t="s">
        <v>963</v>
      </c>
      <c r="J184" s="28" t="s">
        <v>236</v>
      </c>
      <c r="K184" s="21" t="s">
        <v>674</v>
      </c>
      <c r="L184" s="83"/>
      <c r="N184" s="26"/>
    </row>
    <row r="185" spans="1:242" s="25" customFormat="1" ht="54.75" customHeight="1">
      <c r="A185" s="34"/>
      <c r="B185" s="20">
        <f t="shared" si="2"/>
        <v>176</v>
      </c>
      <c r="C185" s="21" t="s">
        <v>539</v>
      </c>
      <c r="D185" s="22" t="s">
        <v>2050</v>
      </c>
      <c r="E185" s="22" t="s">
        <v>793</v>
      </c>
      <c r="F185" s="22" t="s">
        <v>792</v>
      </c>
      <c r="G185" s="23">
        <v>0.6647</v>
      </c>
      <c r="H185" s="23">
        <v>9516.72</v>
      </c>
      <c r="I185" s="21" t="s">
        <v>1058</v>
      </c>
      <c r="J185" s="21" t="s">
        <v>1016</v>
      </c>
      <c r="K185" s="21" t="s">
        <v>674</v>
      </c>
      <c r="L185" s="83"/>
      <c r="M185" s="34"/>
      <c r="N185" s="42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</row>
    <row r="186" spans="2:14" s="25" customFormat="1" ht="54.75" customHeight="1">
      <c r="B186" s="20">
        <f t="shared" si="2"/>
        <v>177</v>
      </c>
      <c r="C186" s="20" t="s">
        <v>1714</v>
      </c>
      <c r="D186" s="22" t="s">
        <v>2565</v>
      </c>
      <c r="E186" s="22" t="s">
        <v>1478</v>
      </c>
      <c r="F186" s="22" t="s">
        <v>1477</v>
      </c>
      <c r="G186" s="23">
        <v>1.4155</v>
      </c>
      <c r="H186" s="23">
        <v>19517</v>
      </c>
      <c r="I186" s="21" t="s">
        <v>963</v>
      </c>
      <c r="J186" s="21" t="s">
        <v>234</v>
      </c>
      <c r="K186" s="21" t="s">
        <v>674</v>
      </c>
      <c r="L186" s="83"/>
      <c r="N186" s="26"/>
    </row>
    <row r="187" spans="1:14" s="25" customFormat="1" ht="54.75" customHeight="1">
      <c r="A187" s="34"/>
      <c r="B187" s="20">
        <f t="shared" si="2"/>
        <v>178</v>
      </c>
      <c r="C187" s="21" t="s">
        <v>576</v>
      </c>
      <c r="D187" s="22" t="s">
        <v>163</v>
      </c>
      <c r="E187" s="22" t="s">
        <v>1313</v>
      </c>
      <c r="F187" s="22" t="s">
        <v>1188</v>
      </c>
      <c r="G187" s="23">
        <v>34.8784</v>
      </c>
      <c r="H187" s="23"/>
      <c r="I187" s="24" t="s">
        <v>965</v>
      </c>
      <c r="J187" s="24" t="s">
        <v>1010</v>
      </c>
      <c r="K187" s="28" t="s">
        <v>672</v>
      </c>
      <c r="L187" s="83"/>
      <c r="N187" s="26"/>
    </row>
    <row r="188" spans="2:14" s="25" customFormat="1" ht="54.75" customHeight="1">
      <c r="B188" s="20">
        <f t="shared" si="2"/>
        <v>179</v>
      </c>
      <c r="C188" s="21" t="s">
        <v>577</v>
      </c>
      <c r="D188" s="22" t="s">
        <v>546</v>
      </c>
      <c r="E188" s="22" t="s">
        <v>1325</v>
      </c>
      <c r="F188" s="22" t="s">
        <v>849</v>
      </c>
      <c r="G188" s="23">
        <v>337.215</v>
      </c>
      <c r="H188" s="23"/>
      <c r="I188" s="24" t="s">
        <v>965</v>
      </c>
      <c r="J188" s="24" t="s">
        <v>1010</v>
      </c>
      <c r="K188" s="28" t="s">
        <v>672</v>
      </c>
      <c r="L188" s="83"/>
      <c r="N188" s="26"/>
    </row>
    <row r="189" spans="2:14" s="25" customFormat="1" ht="54.75" customHeight="1">
      <c r="B189" s="20">
        <f t="shared" si="2"/>
        <v>180</v>
      </c>
      <c r="C189" s="20" t="s">
        <v>876</v>
      </c>
      <c r="D189" s="22" t="s">
        <v>1251</v>
      </c>
      <c r="E189" s="22" t="s">
        <v>1314</v>
      </c>
      <c r="F189" s="22" t="s">
        <v>849</v>
      </c>
      <c r="G189" s="23">
        <v>29</v>
      </c>
      <c r="H189" s="23"/>
      <c r="I189" s="21" t="s">
        <v>965</v>
      </c>
      <c r="J189" s="21" t="s">
        <v>1010</v>
      </c>
      <c r="K189" s="28" t="s">
        <v>672</v>
      </c>
      <c r="L189" s="83"/>
      <c r="N189" s="26"/>
    </row>
    <row r="190" spans="2:242" s="25" customFormat="1" ht="54.75" customHeight="1">
      <c r="B190" s="20">
        <f t="shared" si="2"/>
        <v>181</v>
      </c>
      <c r="C190" s="21" t="s">
        <v>578</v>
      </c>
      <c r="D190" s="22" t="s">
        <v>252</v>
      </c>
      <c r="E190" s="22" t="s">
        <v>1317</v>
      </c>
      <c r="F190" s="43" t="s">
        <v>1198</v>
      </c>
      <c r="G190" s="23">
        <v>65.9061</v>
      </c>
      <c r="H190" s="23"/>
      <c r="I190" s="28" t="s">
        <v>965</v>
      </c>
      <c r="J190" s="28" t="s">
        <v>1010</v>
      </c>
      <c r="K190" s="28" t="s">
        <v>360</v>
      </c>
      <c r="L190" s="83"/>
      <c r="N190" s="26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</row>
    <row r="191" spans="2:14" s="25" customFormat="1" ht="54.75" customHeight="1">
      <c r="B191" s="20">
        <f t="shared" si="2"/>
        <v>182</v>
      </c>
      <c r="C191" s="21" t="s">
        <v>579</v>
      </c>
      <c r="D191" s="22" t="s">
        <v>253</v>
      </c>
      <c r="E191" s="31" t="s">
        <v>389</v>
      </c>
      <c r="F191" s="22" t="s">
        <v>1186</v>
      </c>
      <c r="G191" s="23">
        <v>0.5192</v>
      </c>
      <c r="H191" s="23"/>
      <c r="I191" s="21" t="s">
        <v>1058</v>
      </c>
      <c r="J191" s="24" t="s">
        <v>1016</v>
      </c>
      <c r="K191" s="21" t="s">
        <v>360</v>
      </c>
      <c r="L191" s="83"/>
      <c r="N191" s="26"/>
    </row>
    <row r="192" spans="2:14" s="25" customFormat="1" ht="54.75" customHeight="1">
      <c r="B192" s="20">
        <f t="shared" si="2"/>
        <v>183</v>
      </c>
      <c r="C192" s="21" t="s">
        <v>580</v>
      </c>
      <c r="D192" s="22" t="s">
        <v>1189</v>
      </c>
      <c r="E192" s="22" t="s">
        <v>1190</v>
      </c>
      <c r="F192" s="22" t="s">
        <v>1191</v>
      </c>
      <c r="G192" s="23">
        <v>424.7</v>
      </c>
      <c r="H192" s="23"/>
      <c r="I192" s="24" t="s">
        <v>894</v>
      </c>
      <c r="J192" s="24" t="s">
        <v>464</v>
      </c>
      <c r="K192" s="28" t="s">
        <v>672</v>
      </c>
      <c r="L192" s="83"/>
      <c r="N192" s="26"/>
    </row>
    <row r="193" spans="2:14" s="25" customFormat="1" ht="54.75" customHeight="1">
      <c r="B193" s="20">
        <f t="shared" si="2"/>
        <v>184</v>
      </c>
      <c r="C193" s="21" t="s">
        <v>581</v>
      </c>
      <c r="D193" s="22" t="s">
        <v>254</v>
      </c>
      <c r="E193" s="22" t="s">
        <v>1260</v>
      </c>
      <c r="F193" s="22" t="s">
        <v>1259</v>
      </c>
      <c r="G193" s="23">
        <v>3.6305</v>
      </c>
      <c r="H193" s="23"/>
      <c r="I193" s="24" t="s">
        <v>894</v>
      </c>
      <c r="J193" s="24" t="s">
        <v>464</v>
      </c>
      <c r="K193" s="24" t="s">
        <v>360</v>
      </c>
      <c r="L193" s="83"/>
      <c r="N193" s="26"/>
    </row>
    <row r="194" spans="2:14" s="25" customFormat="1" ht="54.75" customHeight="1">
      <c r="B194" s="20">
        <f t="shared" si="2"/>
        <v>185</v>
      </c>
      <c r="C194" s="20" t="s">
        <v>1678</v>
      </c>
      <c r="D194" s="22" t="s">
        <v>1362</v>
      </c>
      <c r="E194" s="22" t="s">
        <v>1363</v>
      </c>
      <c r="F194" s="22" t="s">
        <v>1364</v>
      </c>
      <c r="G194" s="23">
        <v>22.2643</v>
      </c>
      <c r="H194" s="23"/>
      <c r="I194" s="21" t="s">
        <v>894</v>
      </c>
      <c r="J194" s="28" t="s">
        <v>464</v>
      </c>
      <c r="K194" s="21" t="s">
        <v>360</v>
      </c>
      <c r="L194" s="83"/>
      <c r="N194" s="26"/>
    </row>
    <row r="195" spans="2:14" s="25" customFormat="1" ht="54.75" customHeight="1">
      <c r="B195" s="20">
        <f t="shared" si="2"/>
        <v>186</v>
      </c>
      <c r="C195" s="21" t="s">
        <v>582</v>
      </c>
      <c r="D195" s="22" t="s">
        <v>273</v>
      </c>
      <c r="E195" s="22" t="s">
        <v>274</v>
      </c>
      <c r="F195" s="22" t="s">
        <v>1569</v>
      </c>
      <c r="G195" s="23">
        <v>71.7459</v>
      </c>
      <c r="H195" s="23"/>
      <c r="I195" s="24" t="s">
        <v>965</v>
      </c>
      <c r="J195" s="24" t="s">
        <v>1010</v>
      </c>
      <c r="K195" s="28" t="s">
        <v>672</v>
      </c>
      <c r="L195" s="83"/>
      <c r="N195" s="26"/>
    </row>
    <row r="196" spans="2:14" s="25" customFormat="1" ht="54.75" customHeight="1">
      <c r="B196" s="20">
        <f t="shared" si="2"/>
        <v>187</v>
      </c>
      <c r="C196" s="21" t="s">
        <v>583</v>
      </c>
      <c r="D196" s="22" t="s">
        <v>275</v>
      </c>
      <c r="E196" s="22" t="s">
        <v>225</v>
      </c>
      <c r="F196" s="22" t="s">
        <v>1568</v>
      </c>
      <c r="G196" s="23">
        <v>70.4292</v>
      </c>
      <c r="H196" s="23"/>
      <c r="I196" s="24" t="s">
        <v>965</v>
      </c>
      <c r="J196" s="24" t="s">
        <v>1010</v>
      </c>
      <c r="K196" s="28" t="s">
        <v>672</v>
      </c>
      <c r="L196" s="83"/>
      <c r="N196" s="26"/>
    </row>
    <row r="197" spans="2:14" s="25" customFormat="1" ht="54.75" customHeight="1">
      <c r="B197" s="20">
        <f t="shared" si="2"/>
        <v>188</v>
      </c>
      <c r="C197" s="21" t="s">
        <v>584</v>
      </c>
      <c r="D197" s="22" t="s">
        <v>651</v>
      </c>
      <c r="E197" s="22" t="s">
        <v>914</v>
      </c>
      <c r="F197" s="22" t="s">
        <v>915</v>
      </c>
      <c r="G197" s="23">
        <v>110.484</v>
      </c>
      <c r="H197" s="23"/>
      <c r="I197" s="24" t="s">
        <v>965</v>
      </c>
      <c r="J197" s="24" t="s">
        <v>233</v>
      </c>
      <c r="K197" s="28" t="s">
        <v>672</v>
      </c>
      <c r="L197" s="83"/>
      <c r="N197" s="26"/>
    </row>
    <row r="198" spans="2:11" s="25" customFormat="1" ht="54.75" customHeight="1">
      <c r="B198" s="20">
        <f t="shared" si="2"/>
        <v>189</v>
      </c>
      <c r="C198" s="20" t="s">
        <v>3036</v>
      </c>
      <c r="D198" s="30" t="s">
        <v>1663</v>
      </c>
      <c r="E198" s="22" t="s">
        <v>1664</v>
      </c>
      <c r="F198" s="22" t="s">
        <v>1665</v>
      </c>
      <c r="G198" s="23">
        <v>64.5977</v>
      </c>
      <c r="H198" s="23"/>
      <c r="I198" s="24" t="s">
        <v>965</v>
      </c>
      <c r="J198" s="24" t="s">
        <v>233</v>
      </c>
      <c r="K198" s="28" t="s">
        <v>672</v>
      </c>
    </row>
    <row r="199" spans="1:14" s="25" customFormat="1" ht="54.75" customHeight="1">
      <c r="A199" s="48"/>
      <c r="B199" s="20">
        <f t="shared" si="2"/>
        <v>190</v>
      </c>
      <c r="C199" s="21" t="s">
        <v>585</v>
      </c>
      <c r="D199" s="22" t="s">
        <v>361</v>
      </c>
      <c r="E199" s="22" t="s">
        <v>982</v>
      </c>
      <c r="F199" s="22" t="s">
        <v>276</v>
      </c>
      <c r="G199" s="23">
        <v>429.9686</v>
      </c>
      <c r="H199" s="23"/>
      <c r="I199" s="24" t="s">
        <v>965</v>
      </c>
      <c r="J199" s="24" t="s">
        <v>233</v>
      </c>
      <c r="K199" s="28" t="s">
        <v>672</v>
      </c>
      <c r="L199" s="83"/>
      <c r="N199" s="26"/>
    </row>
    <row r="200" spans="2:14" s="25" customFormat="1" ht="54.75" customHeight="1">
      <c r="B200" s="20">
        <f t="shared" si="2"/>
        <v>191</v>
      </c>
      <c r="C200" s="20" t="s">
        <v>1578</v>
      </c>
      <c r="D200" s="22" t="s">
        <v>1359</v>
      </c>
      <c r="E200" s="22" t="s">
        <v>1360</v>
      </c>
      <c r="F200" s="22" t="s">
        <v>1361</v>
      </c>
      <c r="G200" s="23">
        <v>1.1164</v>
      </c>
      <c r="H200" s="23"/>
      <c r="I200" s="21" t="s">
        <v>1058</v>
      </c>
      <c r="J200" s="28" t="s">
        <v>1303</v>
      </c>
      <c r="K200" s="21" t="s">
        <v>360</v>
      </c>
      <c r="L200" s="83"/>
      <c r="N200" s="26"/>
    </row>
    <row r="201" spans="2:14" s="25" customFormat="1" ht="54.75" customHeight="1">
      <c r="B201" s="20">
        <f t="shared" si="2"/>
        <v>192</v>
      </c>
      <c r="C201" s="20" t="s">
        <v>1561</v>
      </c>
      <c r="D201" s="22" t="s">
        <v>1220</v>
      </c>
      <c r="E201" s="22" t="s">
        <v>1221</v>
      </c>
      <c r="F201" s="22" t="s">
        <v>1219</v>
      </c>
      <c r="G201" s="23">
        <v>5.39</v>
      </c>
      <c r="H201" s="23"/>
      <c r="I201" s="21" t="s">
        <v>964</v>
      </c>
      <c r="J201" s="28" t="s">
        <v>1222</v>
      </c>
      <c r="K201" s="28" t="s">
        <v>360</v>
      </c>
      <c r="L201" s="83"/>
      <c r="N201" s="26"/>
    </row>
    <row r="202" spans="2:255" s="25" customFormat="1" ht="54.75" customHeight="1">
      <c r="B202" s="20">
        <f t="shared" si="2"/>
        <v>193</v>
      </c>
      <c r="C202" s="21" t="s">
        <v>575</v>
      </c>
      <c r="D202" s="22" t="s">
        <v>2051</v>
      </c>
      <c r="E202" s="22" t="s">
        <v>1262</v>
      </c>
      <c r="F202" s="22" t="s">
        <v>1085</v>
      </c>
      <c r="G202" s="23">
        <v>1</v>
      </c>
      <c r="H202" s="23">
        <v>20000</v>
      </c>
      <c r="I202" s="21" t="s">
        <v>964</v>
      </c>
      <c r="J202" s="28" t="s">
        <v>1200</v>
      </c>
      <c r="K202" s="28" t="s">
        <v>674</v>
      </c>
      <c r="L202" s="83"/>
      <c r="N202" s="26"/>
      <c r="II202" s="34"/>
      <c r="IJ202" s="34"/>
      <c r="IK202" s="34"/>
      <c r="IL202" s="34"/>
      <c r="IM202" s="34"/>
      <c r="IN202" s="34"/>
      <c r="IO202" s="34"/>
      <c r="IP202" s="34"/>
      <c r="IQ202" s="34"/>
      <c r="IR202" s="34"/>
      <c r="IS202" s="34"/>
      <c r="IT202" s="34"/>
      <c r="IU202" s="34"/>
    </row>
    <row r="203" spans="2:14" s="25" customFormat="1" ht="54.75" customHeight="1">
      <c r="B203" s="20">
        <f aca="true" t="shared" si="3" ref="B203:B266">B202+1</f>
        <v>194</v>
      </c>
      <c r="C203" s="20" t="s">
        <v>1451</v>
      </c>
      <c r="D203" s="22" t="s">
        <v>155</v>
      </c>
      <c r="E203" s="22" t="s">
        <v>156</v>
      </c>
      <c r="F203" s="22" t="s">
        <v>154</v>
      </c>
      <c r="G203" s="23">
        <v>2.0913</v>
      </c>
      <c r="H203" s="23"/>
      <c r="I203" s="21" t="s">
        <v>964</v>
      </c>
      <c r="J203" s="21" t="s">
        <v>1303</v>
      </c>
      <c r="K203" s="21" t="s">
        <v>360</v>
      </c>
      <c r="L203" s="83"/>
      <c r="N203" s="26"/>
    </row>
    <row r="204" spans="2:14" s="25" customFormat="1" ht="54.75" customHeight="1">
      <c r="B204" s="20">
        <f t="shared" si="3"/>
        <v>195</v>
      </c>
      <c r="C204" s="21" t="s">
        <v>586</v>
      </c>
      <c r="D204" s="22" t="s">
        <v>2052</v>
      </c>
      <c r="E204" s="22" t="s">
        <v>955</v>
      </c>
      <c r="F204" s="22" t="s">
        <v>1072</v>
      </c>
      <c r="G204" s="23">
        <v>0.2</v>
      </c>
      <c r="H204" s="23">
        <v>4280</v>
      </c>
      <c r="I204" s="45" t="s">
        <v>1057</v>
      </c>
      <c r="J204" s="21" t="s">
        <v>898</v>
      </c>
      <c r="K204" s="28" t="s">
        <v>674</v>
      </c>
      <c r="L204" s="83"/>
      <c r="N204" s="26"/>
    </row>
    <row r="205" spans="2:242" s="25" customFormat="1" ht="54.75" customHeight="1">
      <c r="B205" s="20">
        <f t="shared" si="3"/>
        <v>196</v>
      </c>
      <c r="C205" s="21" t="s">
        <v>587</v>
      </c>
      <c r="D205" s="22" t="s">
        <v>277</v>
      </c>
      <c r="E205" s="22" t="s">
        <v>278</v>
      </c>
      <c r="F205" s="22" t="s">
        <v>279</v>
      </c>
      <c r="G205" s="23">
        <v>29.4</v>
      </c>
      <c r="H205" s="23"/>
      <c r="I205" s="24" t="s">
        <v>1062</v>
      </c>
      <c r="J205" s="24" t="s">
        <v>465</v>
      </c>
      <c r="K205" s="28" t="s">
        <v>672</v>
      </c>
      <c r="L205" s="83"/>
      <c r="N205" s="26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</row>
    <row r="206" spans="2:14" s="25" customFormat="1" ht="54.75" customHeight="1">
      <c r="B206" s="20">
        <f t="shared" si="3"/>
        <v>197</v>
      </c>
      <c r="C206" s="21" t="s">
        <v>588</v>
      </c>
      <c r="D206" s="22" t="s">
        <v>2053</v>
      </c>
      <c r="E206" s="22" t="s">
        <v>979</v>
      </c>
      <c r="F206" s="22" t="s">
        <v>877</v>
      </c>
      <c r="G206" s="23">
        <v>1.7431</v>
      </c>
      <c r="H206" s="23">
        <v>15326</v>
      </c>
      <c r="I206" s="21" t="s">
        <v>964</v>
      </c>
      <c r="J206" s="28" t="s">
        <v>1200</v>
      </c>
      <c r="K206" s="28" t="s">
        <v>674</v>
      </c>
      <c r="L206" s="83"/>
      <c r="N206" s="26"/>
    </row>
    <row r="207" spans="2:12" s="25" customFormat="1" ht="54.75" customHeight="1">
      <c r="B207" s="20">
        <f t="shared" si="3"/>
        <v>198</v>
      </c>
      <c r="C207" s="20" t="s">
        <v>1954</v>
      </c>
      <c r="D207" s="22" t="s">
        <v>733</v>
      </c>
      <c r="E207" s="22" t="s">
        <v>728</v>
      </c>
      <c r="F207" s="22" t="s">
        <v>406</v>
      </c>
      <c r="G207" s="23">
        <v>2.8596</v>
      </c>
      <c r="H207" s="23"/>
      <c r="I207" s="28" t="s">
        <v>1061</v>
      </c>
      <c r="J207" s="21" t="s">
        <v>4</v>
      </c>
      <c r="K207" s="21" t="s">
        <v>360</v>
      </c>
      <c r="L207" s="83"/>
    </row>
    <row r="208" spans="1:256" s="34" customFormat="1" ht="54.75" customHeight="1">
      <c r="A208" s="25"/>
      <c r="B208" s="20">
        <f t="shared" si="3"/>
        <v>199</v>
      </c>
      <c r="C208" s="21" t="s">
        <v>594</v>
      </c>
      <c r="D208" s="22" t="s">
        <v>280</v>
      </c>
      <c r="E208" s="22" t="s">
        <v>281</v>
      </c>
      <c r="F208" s="22" t="s">
        <v>404</v>
      </c>
      <c r="G208" s="23">
        <v>22.6915</v>
      </c>
      <c r="H208" s="23"/>
      <c r="I208" s="24" t="s">
        <v>963</v>
      </c>
      <c r="J208" s="24" t="s">
        <v>6</v>
      </c>
      <c r="K208" s="28" t="s">
        <v>672</v>
      </c>
      <c r="L208" s="83"/>
      <c r="M208" s="25"/>
      <c r="N208" s="26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  <c r="IO208" s="25"/>
      <c r="IP208" s="25"/>
      <c r="IQ208" s="25"/>
      <c r="IR208" s="25"/>
      <c r="IS208" s="25"/>
      <c r="IT208" s="25"/>
      <c r="IU208" s="25"/>
      <c r="IV208" s="25"/>
    </row>
    <row r="209" spans="2:256" s="25" customFormat="1" ht="54.75" customHeight="1">
      <c r="B209" s="20">
        <f t="shared" si="3"/>
        <v>200</v>
      </c>
      <c r="C209" s="21" t="s">
        <v>595</v>
      </c>
      <c r="D209" s="22" t="s">
        <v>210</v>
      </c>
      <c r="E209" s="22" t="s">
        <v>282</v>
      </c>
      <c r="F209" s="22" t="s">
        <v>1104</v>
      </c>
      <c r="G209" s="23">
        <v>119.3669</v>
      </c>
      <c r="H209" s="23"/>
      <c r="I209" s="24" t="s">
        <v>1058</v>
      </c>
      <c r="J209" s="24" t="s">
        <v>1016</v>
      </c>
      <c r="K209" s="28" t="s">
        <v>672</v>
      </c>
      <c r="L209" s="83"/>
      <c r="N209" s="26"/>
      <c r="IV209" s="34"/>
    </row>
    <row r="210" spans="2:255" s="25" customFormat="1" ht="54.75" customHeight="1">
      <c r="B210" s="20">
        <f t="shared" si="3"/>
        <v>201</v>
      </c>
      <c r="C210" s="21" t="s">
        <v>596</v>
      </c>
      <c r="D210" s="22" t="s">
        <v>298</v>
      </c>
      <c r="E210" s="22" t="s">
        <v>639</v>
      </c>
      <c r="F210" s="22" t="s">
        <v>1567</v>
      </c>
      <c r="G210" s="23">
        <v>63.3</v>
      </c>
      <c r="H210" s="23"/>
      <c r="I210" s="24" t="s">
        <v>1058</v>
      </c>
      <c r="J210" s="24" t="s">
        <v>1016</v>
      </c>
      <c r="K210" s="28" t="s">
        <v>672</v>
      </c>
      <c r="L210" s="83"/>
      <c r="N210" s="26"/>
      <c r="II210" s="34"/>
      <c r="IJ210" s="34"/>
      <c r="IK210" s="34"/>
      <c r="IL210" s="34"/>
      <c r="IM210" s="34"/>
      <c r="IN210" s="34"/>
      <c r="IO210" s="34"/>
      <c r="IP210" s="34"/>
      <c r="IQ210" s="34"/>
      <c r="IR210" s="34"/>
      <c r="IS210" s="34"/>
      <c r="IT210" s="34"/>
      <c r="IU210" s="34"/>
    </row>
    <row r="211" spans="2:12" s="25" customFormat="1" ht="54.75" customHeight="1">
      <c r="B211" s="20">
        <f t="shared" si="3"/>
        <v>202</v>
      </c>
      <c r="C211" s="20" t="s">
        <v>1835</v>
      </c>
      <c r="D211" s="22" t="s">
        <v>2054</v>
      </c>
      <c r="E211" s="22" t="s">
        <v>1528</v>
      </c>
      <c r="F211" s="22" t="s">
        <v>1529</v>
      </c>
      <c r="G211" s="23">
        <v>1.4758</v>
      </c>
      <c r="H211" s="23">
        <v>96525</v>
      </c>
      <c r="I211" s="21" t="s">
        <v>963</v>
      </c>
      <c r="J211" s="21" t="s">
        <v>6</v>
      </c>
      <c r="K211" s="21" t="s">
        <v>674</v>
      </c>
      <c r="L211" s="83"/>
    </row>
    <row r="212" spans="2:14" s="25" customFormat="1" ht="54.75" customHeight="1">
      <c r="B212" s="20">
        <f t="shared" si="3"/>
        <v>203</v>
      </c>
      <c r="C212" s="21" t="s">
        <v>597</v>
      </c>
      <c r="D212" s="22" t="s">
        <v>2141</v>
      </c>
      <c r="E212" s="22" t="s">
        <v>1272</v>
      </c>
      <c r="F212" s="22" t="s">
        <v>1271</v>
      </c>
      <c r="G212" s="23">
        <v>1.3662</v>
      </c>
      <c r="H212" s="23">
        <v>17200</v>
      </c>
      <c r="I212" s="24" t="s">
        <v>1058</v>
      </c>
      <c r="J212" s="24" t="s">
        <v>1016</v>
      </c>
      <c r="K212" s="24" t="s">
        <v>674</v>
      </c>
      <c r="L212" s="83"/>
      <c r="N212" s="26"/>
    </row>
    <row r="213" spans="2:14" s="25" customFormat="1" ht="54.75" customHeight="1">
      <c r="B213" s="20">
        <f t="shared" si="3"/>
        <v>204</v>
      </c>
      <c r="C213" s="21" t="s">
        <v>598</v>
      </c>
      <c r="D213" s="22" t="s">
        <v>916</v>
      </c>
      <c r="E213" s="31" t="s">
        <v>917</v>
      </c>
      <c r="F213" s="22" t="s">
        <v>918</v>
      </c>
      <c r="G213" s="23">
        <v>79.1485</v>
      </c>
      <c r="H213" s="23"/>
      <c r="I213" s="21" t="s">
        <v>963</v>
      </c>
      <c r="J213" s="21" t="s">
        <v>1113</v>
      </c>
      <c r="K213" s="28" t="s">
        <v>672</v>
      </c>
      <c r="L213" s="83"/>
      <c r="N213" s="26"/>
    </row>
    <row r="214" spans="2:14" s="25" customFormat="1" ht="54.75" customHeight="1">
      <c r="B214" s="20">
        <f t="shared" si="3"/>
        <v>205</v>
      </c>
      <c r="C214" s="21" t="s">
        <v>589</v>
      </c>
      <c r="D214" s="22" t="s">
        <v>911</v>
      </c>
      <c r="E214" s="49" t="s">
        <v>913</v>
      </c>
      <c r="F214" s="22" t="s">
        <v>912</v>
      </c>
      <c r="G214" s="23">
        <v>28.8937</v>
      </c>
      <c r="H214" s="23"/>
      <c r="I214" s="50" t="s">
        <v>194</v>
      </c>
      <c r="J214" s="50" t="s">
        <v>1005</v>
      </c>
      <c r="K214" s="28" t="s">
        <v>672</v>
      </c>
      <c r="L214" s="83"/>
      <c r="N214" s="26"/>
    </row>
    <row r="215" spans="2:13" s="25" customFormat="1" ht="54.75" customHeight="1">
      <c r="B215" s="20">
        <f t="shared" si="3"/>
        <v>206</v>
      </c>
      <c r="C215" s="20" t="s">
        <v>865</v>
      </c>
      <c r="D215" s="22" t="s">
        <v>2273</v>
      </c>
      <c r="E215" s="43" t="s">
        <v>308</v>
      </c>
      <c r="F215" s="22" t="s">
        <v>309</v>
      </c>
      <c r="G215" s="73">
        <v>0.174</v>
      </c>
      <c r="H215" s="73">
        <v>6960</v>
      </c>
      <c r="I215" s="46" t="s">
        <v>1058</v>
      </c>
      <c r="J215" s="21" t="s">
        <v>1016</v>
      </c>
      <c r="K215" s="21" t="s">
        <v>674</v>
      </c>
      <c r="M215" s="21"/>
    </row>
    <row r="216" spans="2:14" s="25" customFormat="1" ht="54.75" customHeight="1">
      <c r="B216" s="20">
        <f t="shared" si="3"/>
        <v>207</v>
      </c>
      <c r="C216" s="21" t="s">
        <v>599</v>
      </c>
      <c r="D216" s="22" t="s">
        <v>2136</v>
      </c>
      <c r="E216" s="22" t="s">
        <v>43</v>
      </c>
      <c r="F216" s="43" t="s">
        <v>44</v>
      </c>
      <c r="G216" s="23">
        <v>9.9184</v>
      </c>
      <c r="H216" s="23">
        <v>178832.81</v>
      </c>
      <c r="I216" s="47" t="s">
        <v>963</v>
      </c>
      <c r="J216" s="47" t="s">
        <v>5</v>
      </c>
      <c r="K216" s="24" t="s">
        <v>674</v>
      </c>
      <c r="L216" s="83"/>
      <c r="N216" s="26"/>
    </row>
    <row r="217" spans="2:14" s="25" customFormat="1" ht="54.75" customHeight="1">
      <c r="B217" s="20">
        <f t="shared" si="3"/>
        <v>208</v>
      </c>
      <c r="C217" s="21" t="s">
        <v>600</v>
      </c>
      <c r="D217" s="36" t="s">
        <v>2137</v>
      </c>
      <c r="E217" s="22" t="s">
        <v>1034</v>
      </c>
      <c r="F217" s="22" t="s">
        <v>1597</v>
      </c>
      <c r="G217" s="23">
        <v>0.35</v>
      </c>
      <c r="H217" s="23">
        <v>14557</v>
      </c>
      <c r="I217" s="24" t="s">
        <v>963</v>
      </c>
      <c r="J217" s="24" t="s">
        <v>237</v>
      </c>
      <c r="K217" s="24" t="s">
        <v>674</v>
      </c>
      <c r="L217" s="83"/>
      <c r="N217" s="26"/>
    </row>
    <row r="218" spans="2:12" s="25" customFormat="1" ht="54.75" customHeight="1">
      <c r="B218" s="20">
        <f t="shared" si="3"/>
        <v>209</v>
      </c>
      <c r="C218" s="21" t="s">
        <v>3037</v>
      </c>
      <c r="D218" s="31" t="s">
        <v>1493</v>
      </c>
      <c r="E218" s="22" t="s">
        <v>1494</v>
      </c>
      <c r="F218" s="22" t="s">
        <v>1495</v>
      </c>
      <c r="G218" s="73">
        <v>1.799</v>
      </c>
      <c r="H218" s="73"/>
      <c r="I218" s="21" t="s">
        <v>1057</v>
      </c>
      <c r="J218" s="21" t="s">
        <v>898</v>
      </c>
      <c r="K218" s="21" t="s">
        <v>360</v>
      </c>
      <c r="L218" s="83"/>
    </row>
    <row r="219" spans="2:12" s="25" customFormat="1" ht="54.75" customHeight="1">
      <c r="B219" s="20">
        <f t="shared" si="3"/>
        <v>210</v>
      </c>
      <c r="C219" s="20" t="s">
        <v>1917</v>
      </c>
      <c r="D219" s="22" t="s">
        <v>2138</v>
      </c>
      <c r="E219" s="22" t="s">
        <v>1757</v>
      </c>
      <c r="F219" s="22" t="s">
        <v>345</v>
      </c>
      <c r="G219" s="23">
        <v>0.4513</v>
      </c>
      <c r="H219" s="23">
        <v>14120</v>
      </c>
      <c r="I219" s="28" t="s">
        <v>963</v>
      </c>
      <c r="J219" s="28" t="s">
        <v>237</v>
      </c>
      <c r="K219" s="28" t="s">
        <v>674</v>
      </c>
      <c r="L219" s="83"/>
    </row>
    <row r="220" spans="2:14" s="25" customFormat="1" ht="54.75" customHeight="1">
      <c r="B220" s="20">
        <f t="shared" si="3"/>
        <v>211</v>
      </c>
      <c r="C220" s="21" t="s">
        <v>601</v>
      </c>
      <c r="D220" s="36" t="s">
        <v>255</v>
      </c>
      <c r="E220" s="31" t="s">
        <v>899</v>
      </c>
      <c r="F220" s="22" t="s">
        <v>18</v>
      </c>
      <c r="G220" s="23">
        <v>14.0466</v>
      </c>
      <c r="H220" s="23"/>
      <c r="I220" s="21" t="s">
        <v>963</v>
      </c>
      <c r="J220" s="21" t="s">
        <v>5</v>
      </c>
      <c r="K220" s="21" t="s">
        <v>360</v>
      </c>
      <c r="L220" s="83"/>
      <c r="N220" s="26"/>
    </row>
    <row r="221" spans="2:13" s="25" customFormat="1" ht="54.75" customHeight="1">
      <c r="B221" s="20">
        <f t="shared" si="3"/>
        <v>212</v>
      </c>
      <c r="C221" s="20" t="s">
        <v>3038</v>
      </c>
      <c r="D221" s="22" t="s">
        <v>1423</v>
      </c>
      <c r="E221" s="22" t="s">
        <v>1425</v>
      </c>
      <c r="F221" s="22" t="s">
        <v>18</v>
      </c>
      <c r="G221" s="23">
        <v>12.3698</v>
      </c>
      <c r="H221" s="23"/>
      <c r="I221" s="28" t="s">
        <v>963</v>
      </c>
      <c r="J221" s="28" t="s">
        <v>5</v>
      </c>
      <c r="K221" s="28" t="s">
        <v>360</v>
      </c>
      <c r="M221" s="21"/>
    </row>
    <row r="222" spans="2:255" s="25" customFormat="1" ht="54.75" customHeight="1">
      <c r="B222" s="20">
        <f t="shared" si="3"/>
        <v>213</v>
      </c>
      <c r="C222" s="20" t="s">
        <v>1452</v>
      </c>
      <c r="D222" s="22" t="s">
        <v>2139</v>
      </c>
      <c r="E222" s="22" t="s">
        <v>1126</v>
      </c>
      <c r="F222" s="22" t="s">
        <v>1125</v>
      </c>
      <c r="G222" s="23">
        <v>0.333333</v>
      </c>
      <c r="H222" s="23">
        <v>86638</v>
      </c>
      <c r="I222" s="21" t="s">
        <v>963</v>
      </c>
      <c r="J222" s="21" t="s">
        <v>236</v>
      </c>
      <c r="K222" s="21" t="s">
        <v>674</v>
      </c>
      <c r="L222" s="83"/>
      <c r="N222" s="26"/>
      <c r="II222" s="48"/>
      <c r="IJ222" s="48"/>
      <c r="IK222" s="48"/>
      <c r="IL222" s="48"/>
      <c r="IM222" s="48"/>
      <c r="IN222" s="48"/>
      <c r="IO222" s="48"/>
      <c r="IP222" s="48"/>
      <c r="IQ222" s="48"/>
      <c r="IR222" s="48"/>
      <c r="IS222" s="48"/>
      <c r="IT222" s="48"/>
      <c r="IU222" s="48"/>
    </row>
    <row r="223" spans="2:14" s="25" customFormat="1" ht="54.75" customHeight="1">
      <c r="B223" s="20">
        <f t="shared" si="3"/>
        <v>214</v>
      </c>
      <c r="C223" s="21" t="s">
        <v>602</v>
      </c>
      <c r="D223" s="22" t="s">
        <v>703</v>
      </c>
      <c r="E223" s="22" t="s">
        <v>705</v>
      </c>
      <c r="F223" s="22" t="s">
        <v>704</v>
      </c>
      <c r="G223" s="23">
        <v>32.2178</v>
      </c>
      <c r="H223" s="23"/>
      <c r="I223" s="24" t="s">
        <v>1059</v>
      </c>
      <c r="J223" s="24" t="s">
        <v>7</v>
      </c>
      <c r="K223" s="24" t="s">
        <v>357</v>
      </c>
      <c r="L223" s="83"/>
      <c r="N223" s="26"/>
    </row>
    <row r="224" spans="2:13" s="25" customFormat="1" ht="54.75" customHeight="1">
      <c r="B224" s="20">
        <f t="shared" si="3"/>
        <v>215</v>
      </c>
      <c r="C224" s="20" t="s">
        <v>3039</v>
      </c>
      <c r="D224" s="22" t="s">
        <v>2274</v>
      </c>
      <c r="E224" s="22" t="s">
        <v>1782</v>
      </c>
      <c r="F224" s="22" t="s">
        <v>1169</v>
      </c>
      <c r="G224" s="23">
        <v>0.4001</v>
      </c>
      <c r="H224" s="23">
        <v>30606.06</v>
      </c>
      <c r="I224" s="28" t="s">
        <v>963</v>
      </c>
      <c r="J224" s="28" t="s">
        <v>237</v>
      </c>
      <c r="K224" s="28" t="s">
        <v>674</v>
      </c>
      <c r="M224" s="21"/>
    </row>
    <row r="225" spans="2:14" s="25" customFormat="1" ht="54.75" customHeight="1">
      <c r="B225" s="20">
        <f t="shared" si="3"/>
        <v>216</v>
      </c>
      <c r="C225" s="20" t="s">
        <v>337</v>
      </c>
      <c r="D225" s="22" t="s">
        <v>2140</v>
      </c>
      <c r="E225" s="22" t="s">
        <v>1065</v>
      </c>
      <c r="F225" s="31" t="s">
        <v>921</v>
      </c>
      <c r="G225" s="23">
        <v>0.94</v>
      </c>
      <c r="H225" s="23">
        <v>2284</v>
      </c>
      <c r="I225" s="21" t="s">
        <v>964</v>
      </c>
      <c r="J225" s="21" t="s">
        <v>1200</v>
      </c>
      <c r="K225" s="21" t="s">
        <v>674</v>
      </c>
      <c r="L225" s="83"/>
      <c r="N225" s="26"/>
    </row>
    <row r="226" spans="2:14" s="25" customFormat="1" ht="54.75" customHeight="1">
      <c r="B226" s="20">
        <f t="shared" si="3"/>
        <v>217</v>
      </c>
      <c r="C226" s="21" t="s">
        <v>592</v>
      </c>
      <c r="D226" s="22" t="s">
        <v>729</v>
      </c>
      <c r="E226" s="22" t="s">
        <v>890</v>
      </c>
      <c r="F226" s="22" t="s">
        <v>891</v>
      </c>
      <c r="G226" s="23">
        <v>28.2927</v>
      </c>
      <c r="H226" s="23"/>
      <c r="I226" s="24" t="s">
        <v>1058</v>
      </c>
      <c r="J226" s="24" t="s">
        <v>1016</v>
      </c>
      <c r="K226" s="28" t="s">
        <v>672</v>
      </c>
      <c r="L226" s="83"/>
      <c r="N226" s="26"/>
    </row>
    <row r="227" spans="2:14" s="25" customFormat="1" ht="54.75" customHeight="1">
      <c r="B227" s="20">
        <f t="shared" si="3"/>
        <v>218</v>
      </c>
      <c r="C227" s="21" t="s">
        <v>593</v>
      </c>
      <c r="D227" s="36" t="s">
        <v>257</v>
      </c>
      <c r="E227" s="22" t="s">
        <v>344</v>
      </c>
      <c r="F227" s="22" t="s">
        <v>345</v>
      </c>
      <c r="G227" s="23">
        <v>5.0145</v>
      </c>
      <c r="H227" s="23"/>
      <c r="I227" s="24" t="s">
        <v>963</v>
      </c>
      <c r="J227" s="24" t="s">
        <v>237</v>
      </c>
      <c r="K227" s="24" t="s">
        <v>360</v>
      </c>
      <c r="L227" s="83"/>
      <c r="N227" s="26"/>
    </row>
    <row r="228" spans="2:14" s="25" customFormat="1" ht="54.75" customHeight="1">
      <c r="B228" s="20">
        <f t="shared" si="3"/>
        <v>219</v>
      </c>
      <c r="C228" s="21" t="s">
        <v>603</v>
      </c>
      <c r="D228" s="22" t="s">
        <v>2133</v>
      </c>
      <c r="E228" s="22" t="s">
        <v>48</v>
      </c>
      <c r="F228" s="22" t="s">
        <v>462</v>
      </c>
      <c r="G228" s="23">
        <v>0.12</v>
      </c>
      <c r="H228" s="23">
        <v>22582.87</v>
      </c>
      <c r="I228" s="24" t="s">
        <v>963</v>
      </c>
      <c r="J228" s="24" t="s">
        <v>237</v>
      </c>
      <c r="K228" s="24" t="s">
        <v>674</v>
      </c>
      <c r="L228" s="83"/>
      <c r="N228" s="26"/>
    </row>
    <row r="229" spans="2:14" s="25" customFormat="1" ht="54.75" customHeight="1">
      <c r="B229" s="20">
        <f t="shared" si="3"/>
        <v>220</v>
      </c>
      <c r="C229" s="20" t="s">
        <v>1696</v>
      </c>
      <c r="D229" s="22" t="s">
        <v>1654</v>
      </c>
      <c r="E229" s="22" t="s">
        <v>1655</v>
      </c>
      <c r="F229" s="22" t="s">
        <v>1656</v>
      </c>
      <c r="G229" s="23">
        <v>1.2546</v>
      </c>
      <c r="H229" s="23"/>
      <c r="I229" s="28" t="s">
        <v>1059</v>
      </c>
      <c r="J229" s="21" t="s">
        <v>1213</v>
      </c>
      <c r="K229" s="28" t="s">
        <v>360</v>
      </c>
      <c r="L229" s="83"/>
      <c r="N229" s="26"/>
    </row>
    <row r="230" spans="2:14" s="25" customFormat="1" ht="54.75" customHeight="1">
      <c r="B230" s="20">
        <f t="shared" si="3"/>
        <v>221</v>
      </c>
      <c r="C230" s="21" t="s">
        <v>604</v>
      </c>
      <c r="D230" s="22" t="s">
        <v>2134</v>
      </c>
      <c r="E230" s="22" t="s">
        <v>644</v>
      </c>
      <c r="F230" s="22" t="s">
        <v>2543</v>
      </c>
      <c r="G230" s="23">
        <v>3.0208</v>
      </c>
      <c r="H230" s="23">
        <v>79637.42</v>
      </c>
      <c r="I230" s="45" t="s">
        <v>1057</v>
      </c>
      <c r="J230" s="21" t="s">
        <v>898</v>
      </c>
      <c r="K230" s="28" t="s">
        <v>674</v>
      </c>
      <c r="L230" s="83"/>
      <c r="N230" s="26"/>
    </row>
    <row r="231" spans="2:12" s="25" customFormat="1" ht="54.75" customHeight="1">
      <c r="B231" s="20">
        <f t="shared" si="3"/>
        <v>222</v>
      </c>
      <c r="C231" s="20" t="s">
        <v>1804</v>
      </c>
      <c r="D231" s="22" t="s">
        <v>2135</v>
      </c>
      <c r="E231" s="22" t="s">
        <v>1479</v>
      </c>
      <c r="F231" s="22" t="s">
        <v>2541</v>
      </c>
      <c r="G231" s="23">
        <v>1.52</v>
      </c>
      <c r="H231" s="23">
        <v>18979</v>
      </c>
      <c r="I231" s="21" t="s">
        <v>964</v>
      </c>
      <c r="J231" s="21" t="s">
        <v>1200</v>
      </c>
      <c r="K231" s="21" t="s">
        <v>674</v>
      </c>
      <c r="L231" s="83"/>
    </row>
    <row r="232" spans="2:13" s="25" customFormat="1" ht="54.75" customHeight="1">
      <c r="B232" s="20">
        <f t="shared" si="3"/>
        <v>223</v>
      </c>
      <c r="C232" s="21" t="s">
        <v>3041</v>
      </c>
      <c r="D232" s="22" t="s">
        <v>2275</v>
      </c>
      <c r="E232" s="44" t="s">
        <v>1496</v>
      </c>
      <c r="F232" s="44" t="s">
        <v>1497</v>
      </c>
      <c r="G232" s="73">
        <v>0.1741</v>
      </c>
      <c r="H232" s="73">
        <v>7208</v>
      </c>
      <c r="I232" s="21" t="s">
        <v>1242</v>
      </c>
      <c r="J232" s="21" t="s">
        <v>1090</v>
      </c>
      <c r="K232" s="21" t="s">
        <v>674</v>
      </c>
      <c r="M232" s="21"/>
    </row>
    <row r="233" spans="2:14" s="25" customFormat="1" ht="54.75" customHeight="1">
      <c r="B233" s="20">
        <f t="shared" si="3"/>
        <v>224</v>
      </c>
      <c r="C233" s="21" t="s">
        <v>2836</v>
      </c>
      <c r="D233" s="22" t="s">
        <v>2837</v>
      </c>
      <c r="E233" s="22" t="s">
        <v>2838</v>
      </c>
      <c r="F233" s="22" t="s">
        <v>2663</v>
      </c>
      <c r="G233" s="23">
        <v>83.4986</v>
      </c>
      <c r="H233" s="23"/>
      <c r="I233" s="24" t="s">
        <v>1058</v>
      </c>
      <c r="J233" s="24" t="s">
        <v>1016</v>
      </c>
      <c r="K233" s="28" t="s">
        <v>672</v>
      </c>
      <c r="L233" s="83"/>
      <c r="M233" s="190"/>
      <c r="N233" s="26"/>
    </row>
    <row r="234" spans="2:14" s="25" customFormat="1" ht="54.75" customHeight="1">
      <c r="B234" s="20">
        <f t="shared" si="3"/>
        <v>225</v>
      </c>
      <c r="C234" s="20" t="s">
        <v>1296</v>
      </c>
      <c r="D234" s="22" t="s">
        <v>494</v>
      </c>
      <c r="E234" s="22" t="s">
        <v>495</v>
      </c>
      <c r="F234" s="22" t="s">
        <v>540</v>
      </c>
      <c r="G234" s="23">
        <v>4.98</v>
      </c>
      <c r="H234" s="23"/>
      <c r="I234" s="21" t="s">
        <v>894</v>
      </c>
      <c r="J234" s="21" t="s">
        <v>464</v>
      </c>
      <c r="K234" s="21" t="s">
        <v>1115</v>
      </c>
      <c r="L234" s="83"/>
      <c r="N234" s="26"/>
    </row>
    <row r="235" spans="2:14" s="25" customFormat="1" ht="54.75" customHeight="1">
      <c r="B235" s="20">
        <f t="shared" si="3"/>
        <v>226</v>
      </c>
      <c r="C235" s="21" t="s">
        <v>606</v>
      </c>
      <c r="D235" s="22" t="s">
        <v>1051</v>
      </c>
      <c r="E235" s="43" t="s">
        <v>62</v>
      </c>
      <c r="F235" s="22" t="s">
        <v>1070</v>
      </c>
      <c r="G235" s="23">
        <v>25.3413</v>
      </c>
      <c r="H235" s="23"/>
      <c r="I235" s="28" t="s">
        <v>963</v>
      </c>
      <c r="J235" s="28" t="s">
        <v>6</v>
      </c>
      <c r="K235" s="28" t="s">
        <v>357</v>
      </c>
      <c r="L235" s="83"/>
      <c r="N235" s="26"/>
    </row>
    <row r="236" spans="2:14" s="25" customFormat="1" ht="54.75" customHeight="1">
      <c r="B236" s="20">
        <f t="shared" si="3"/>
        <v>227</v>
      </c>
      <c r="C236" s="21" t="s">
        <v>605</v>
      </c>
      <c r="D236" s="22" t="s">
        <v>2132</v>
      </c>
      <c r="E236" s="22" t="s">
        <v>880</v>
      </c>
      <c r="F236" s="22" t="s">
        <v>881</v>
      </c>
      <c r="G236" s="23">
        <v>0.8716</v>
      </c>
      <c r="H236" s="23">
        <v>18347.385</v>
      </c>
      <c r="I236" s="21" t="s">
        <v>963</v>
      </c>
      <c r="J236" s="21" t="s">
        <v>236</v>
      </c>
      <c r="K236" s="24" t="s">
        <v>674</v>
      </c>
      <c r="L236" s="83"/>
      <c r="N236" s="26"/>
    </row>
    <row r="237" spans="2:256" s="25" customFormat="1" ht="54.75" customHeight="1">
      <c r="B237" s="20">
        <f t="shared" si="3"/>
        <v>228</v>
      </c>
      <c r="C237" s="20" t="s">
        <v>3042</v>
      </c>
      <c r="D237" s="22" t="s">
        <v>1715</v>
      </c>
      <c r="E237" s="22" t="s">
        <v>1721</v>
      </c>
      <c r="F237" s="22" t="s">
        <v>1720</v>
      </c>
      <c r="G237" s="23">
        <v>2.8004</v>
      </c>
      <c r="H237" s="23"/>
      <c r="I237" s="28" t="s">
        <v>1058</v>
      </c>
      <c r="J237" s="28" t="s">
        <v>1016</v>
      </c>
      <c r="K237" s="28" t="s">
        <v>360</v>
      </c>
      <c r="M237" s="21"/>
      <c r="IJ237" s="34"/>
      <c r="IK237" s="34"/>
      <c r="IL237" s="34"/>
      <c r="IM237" s="34"/>
      <c r="IN237" s="34"/>
      <c r="IO237" s="34"/>
      <c r="IP237" s="34"/>
      <c r="IQ237" s="34"/>
      <c r="IR237" s="34"/>
      <c r="IS237" s="34"/>
      <c r="IT237" s="34"/>
      <c r="IU237" s="34"/>
      <c r="IV237" s="34"/>
    </row>
    <row r="238" spans="2:14" s="25" customFormat="1" ht="54.75" customHeight="1">
      <c r="B238" s="20">
        <f t="shared" si="3"/>
        <v>229</v>
      </c>
      <c r="C238" s="21" t="s">
        <v>607</v>
      </c>
      <c r="D238" s="22" t="s">
        <v>258</v>
      </c>
      <c r="E238" s="22" t="s">
        <v>1239</v>
      </c>
      <c r="F238" s="22" t="s">
        <v>61</v>
      </c>
      <c r="G238" s="23">
        <v>18.7068</v>
      </c>
      <c r="H238" s="23"/>
      <c r="I238" s="24" t="s">
        <v>963</v>
      </c>
      <c r="J238" s="28" t="s">
        <v>1754</v>
      </c>
      <c r="K238" s="24" t="s">
        <v>360</v>
      </c>
      <c r="L238" s="83"/>
      <c r="N238" s="26"/>
    </row>
    <row r="239" spans="2:14" s="25" customFormat="1" ht="54.75" customHeight="1">
      <c r="B239" s="20">
        <f t="shared" si="3"/>
        <v>230</v>
      </c>
      <c r="C239" s="20" t="s">
        <v>1547</v>
      </c>
      <c r="D239" s="22" t="s">
        <v>1460</v>
      </c>
      <c r="E239" s="22" t="s">
        <v>1459</v>
      </c>
      <c r="F239" s="22" t="s">
        <v>1458</v>
      </c>
      <c r="G239" s="23">
        <v>2</v>
      </c>
      <c r="H239" s="23"/>
      <c r="I239" s="28" t="s">
        <v>965</v>
      </c>
      <c r="J239" s="28" t="s">
        <v>1010</v>
      </c>
      <c r="K239" s="28" t="s">
        <v>360</v>
      </c>
      <c r="L239" s="83"/>
      <c r="N239" s="26"/>
    </row>
    <row r="240" spans="2:14" s="25" customFormat="1" ht="54.75" customHeight="1">
      <c r="B240" s="20">
        <f t="shared" si="3"/>
        <v>231</v>
      </c>
      <c r="C240" s="21" t="s">
        <v>608</v>
      </c>
      <c r="D240" s="22" t="s">
        <v>2131</v>
      </c>
      <c r="E240" s="31" t="s">
        <v>1066</v>
      </c>
      <c r="F240" s="22" t="s">
        <v>1103</v>
      </c>
      <c r="G240" s="23">
        <v>0.072</v>
      </c>
      <c r="H240" s="23">
        <v>8425</v>
      </c>
      <c r="I240" s="21" t="s">
        <v>1058</v>
      </c>
      <c r="J240" s="21" t="s">
        <v>1016</v>
      </c>
      <c r="K240" s="21" t="s">
        <v>674</v>
      </c>
      <c r="L240" s="83"/>
      <c r="N240" s="26"/>
    </row>
    <row r="241" spans="2:14" s="25" customFormat="1" ht="54.75" customHeight="1">
      <c r="B241" s="20">
        <f t="shared" si="3"/>
        <v>232</v>
      </c>
      <c r="C241" s="21" t="s">
        <v>609</v>
      </c>
      <c r="D241" s="22" t="s">
        <v>2123</v>
      </c>
      <c r="E241" s="22" t="s">
        <v>650</v>
      </c>
      <c r="F241" s="22" t="s">
        <v>683</v>
      </c>
      <c r="G241" s="23">
        <v>0.1779</v>
      </c>
      <c r="H241" s="23">
        <v>30707.3</v>
      </c>
      <c r="I241" s="24" t="s">
        <v>963</v>
      </c>
      <c r="J241" s="24" t="s">
        <v>234</v>
      </c>
      <c r="K241" s="24" t="s">
        <v>674</v>
      </c>
      <c r="L241" s="83"/>
      <c r="N241" s="26"/>
    </row>
    <row r="242" spans="2:14" s="25" customFormat="1" ht="54.75" customHeight="1">
      <c r="B242" s="20">
        <f t="shared" si="3"/>
        <v>233</v>
      </c>
      <c r="C242" s="20" t="s">
        <v>1548</v>
      </c>
      <c r="D242" s="22" t="s">
        <v>1470</v>
      </c>
      <c r="E242" s="22" t="s">
        <v>1035</v>
      </c>
      <c r="F242" s="22" t="s">
        <v>1036</v>
      </c>
      <c r="G242" s="23">
        <v>40.8</v>
      </c>
      <c r="H242" s="23"/>
      <c r="I242" s="21" t="s">
        <v>963</v>
      </c>
      <c r="J242" s="21" t="s">
        <v>1037</v>
      </c>
      <c r="K242" s="24" t="s">
        <v>357</v>
      </c>
      <c r="L242" s="83"/>
      <c r="N242" s="26"/>
    </row>
    <row r="243" spans="1:256" s="34" customFormat="1" ht="54.75" customHeight="1">
      <c r="A243" s="25"/>
      <c r="B243" s="20">
        <f t="shared" si="3"/>
        <v>234</v>
      </c>
      <c r="C243" s="20" t="s">
        <v>1324</v>
      </c>
      <c r="D243" s="22" t="s">
        <v>2124</v>
      </c>
      <c r="E243" s="22" t="s">
        <v>1039</v>
      </c>
      <c r="F243" s="31" t="s">
        <v>1040</v>
      </c>
      <c r="G243" s="23">
        <v>0.2883</v>
      </c>
      <c r="H243" s="23">
        <v>117799.07</v>
      </c>
      <c r="I243" s="28" t="s">
        <v>963</v>
      </c>
      <c r="J243" s="28" t="s">
        <v>234</v>
      </c>
      <c r="K243" s="28" t="s">
        <v>674</v>
      </c>
      <c r="L243" s="83"/>
      <c r="M243" s="25"/>
      <c r="N243" s="26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  <c r="GN243" s="25"/>
      <c r="GO243" s="25"/>
      <c r="GP243" s="25"/>
      <c r="GQ243" s="25"/>
      <c r="GR243" s="25"/>
      <c r="GS243" s="25"/>
      <c r="GT243" s="25"/>
      <c r="GU243" s="25"/>
      <c r="GV243" s="25"/>
      <c r="GW243" s="25"/>
      <c r="GX243" s="25"/>
      <c r="GY243" s="25"/>
      <c r="GZ243" s="25"/>
      <c r="HA243" s="25"/>
      <c r="HB243" s="25"/>
      <c r="HC243" s="25"/>
      <c r="HD243" s="25"/>
      <c r="HE243" s="25"/>
      <c r="HF243" s="25"/>
      <c r="HG243" s="25"/>
      <c r="HH243" s="25"/>
      <c r="HI243" s="25"/>
      <c r="HJ243" s="25"/>
      <c r="HK243" s="25"/>
      <c r="HL243" s="25"/>
      <c r="HM243" s="25"/>
      <c r="HN243" s="25"/>
      <c r="HO243" s="25"/>
      <c r="HP243" s="25"/>
      <c r="HQ243" s="25"/>
      <c r="HR243" s="25"/>
      <c r="HS243" s="25"/>
      <c r="HT243" s="25"/>
      <c r="HU243" s="25"/>
      <c r="HV243" s="25"/>
      <c r="HW243" s="25"/>
      <c r="HX243" s="25"/>
      <c r="HY243" s="25"/>
      <c r="HZ243" s="25"/>
      <c r="IA243" s="25"/>
      <c r="IB243" s="25"/>
      <c r="IC243" s="25"/>
      <c r="ID243" s="25"/>
      <c r="IE243" s="25"/>
      <c r="IF243" s="25"/>
      <c r="IG243" s="25"/>
      <c r="IH243" s="25"/>
      <c r="II243" s="25"/>
      <c r="IJ243" s="25"/>
      <c r="IK243" s="25"/>
      <c r="IL243" s="25"/>
      <c r="IM243" s="25"/>
      <c r="IN243" s="25"/>
      <c r="IO243" s="25"/>
      <c r="IP243" s="25"/>
      <c r="IQ243" s="25"/>
      <c r="IR243" s="25"/>
      <c r="IS243" s="25"/>
      <c r="IT243" s="25"/>
      <c r="IU243" s="25"/>
      <c r="IV243" s="25"/>
    </row>
    <row r="244" spans="2:255" s="25" customFormat="1" ht="54.75" customHeight="1">
      <c r="B244" s="20">
        <f t="shared" si="3"/>
        <v>235</v>
      </c>
      <c r="C244" s="20" t="s">
        <v>3043</v>
      </c>
      <c r="D244" s="22" t="s">
        <v>2213</v>
      </c>
      <c r="E244" s="22" t="s">
        <v>1766</v>
      </c>
      <c r="F244" s="22" t="s">
        <v>1767</v>
      </c>
      <c r="G244" s="23">
        <v>0.2</v>
      </c>
      <c r="H244" s="23">
        <v>34392</v>
      </c>
      <c r="I244" s="28" t="s">
        <v>963</v>
      </c>
      <c r="J244" s="28" t="s">
        <v>236</v>
      </c>
      <c r="K244" s="28" t="s">
        <v>674</v>
      </c>
      <c r="IU244" s="25">
        <f>SUM(A244:IT244)</f>
        <v>34627.2</v>
      </c>
    </row>
    <row r="245" spans="2:256" s="25" customFormat="1" ht="54.75" customHeight="1">
      <c r="B245" s="20">
        <f t="shared" si="3"/>
        <v>236</v>
      </c>
      <c r="C245" s="20" t="s">
        <v>1486</v>
      </c>
      <c r="D245" s="22" t="s">
        <v>2125</v>
      </c>
      <c r="E245" s="22" t="s">
        <v>364</v>
      </c>
      <c r="F245" s="22" t="s">
        <v>346</v>
      </c>
      <c r="G245" s="23">
        <v>0.18</v>
      </c>
      <c r="H245" s="23">
        <v>34554</v>
      </c>
      <c r="I245" s="21" t="s">
        <v>963</v>
      </c>
      <c r="J245" s="21" t="s">
        <v>5</v>
      </c>
      <c r="K245" s="24" t="s">
        <v>674</v>
      </c>
      <c r="L245" s="83"/>
      <c r="N245" s="26"/>
      <c r="IV245" s="34"/>
    </row>
    <row r="246" spans="2:14" s="25" customFormat="1" ht="54.75" customHeight="1">
      <c r="B246" s="20">
        <f t="shared" si="3"/>
        <v>237</v>
      </c>
      <c r="C246" s="20" t="s">
        <v>866</v>
      </c>
      <c r="D246" s="33" t="s">
        <v>2126</v>
      </c>
      <c r="E246" s="51" t="s">
        <v>1261</v>
      </c>
      <c r="F246" s="51" t="s">
        <v>2355</v>
      </c>
      <c r="G246" s="35">
        <v>0.3189</v>
      </c>
      <c r="H246" s="35">
        <v>9929</v>
      </c>
      <c r="I246" s="24" t="s">
        <v>963</v>
      </c>
      <c r="J246" s="24" t="s">
        <v>234</v>
      </c>
      <c r="K246" s="28" t="s">
        <v>674</v>
      </c>
      <c r="L246" s="83"/>
      <c r="N246" s="26"/>
    </row>
    <row r="247" spans="2:14" s="25" customFormat="1" ht="54.75" customHeight="1">
      <c r="B247" s="20">
        <f t="shared" si="3"/>
        <v>238</v>
      </c>
      <c r="C247" s="20" t="s">
        <v>1713</v>
      </c>
      <c r="D247" s="22" t="s">
        <v>2127</v>
      </c>
      <c r="E247" s="22" t="s">
        <v>146</v>
      </c>
      <c r="F247" s="22" t="s">
        <v>145</v>
      </c>
      <c r="G247" s="23">
        <v>0.1568</v>
      </c>
      <c r="H247" s="23">
        <v>64577.16</v>
      </c>
      <c r="I247" s="21" t="s">
        <v>963</v>
      </c>
      <c r="J247" s="21" t="s">
        <v>234</v>
      </c>
      <c r="K247" s="21" t="s">
        <v>674</v>
      </c>
      <c r="L247" s="83"/>
      <c r="N247" s="26"/>
    </row>
    <row r="248" spans="2:14" s="25" customFormat="1" ht="54.75" customHeight="1">
      <c r="B248" s="20">
        <f t="shared" si="3"/>
        <v>239</v>
      </c>
      <c r="C248" s="21" t="s">
        <v>610</v>
      </c>
      <c r="D248" s="22" t="s">
        <v>2128</v>
      </c>
      <c r="E248" s="22" t="s">
        <v>1301</v>
      </c>
      <c r="F248" s="22" t="s">
        <v>499</v>
      </c>
      <c r="G248" s="35">
        <v>0.8693</v>
      </c>
      <c r="H248" s="35">
        <v>6321</v>
      </c>
      <c r="I248" s="28" t="s">
        <v>964</v>
      </c>
      <c r="J248" s="24" t="s">
        <v>1200</v>
      </c>
      <c r="K248" s="46" t="s">
        <v>674</v>
      </c>
      <c r="L248" s="83"/>
      <c r="N248" s="26"/>
    </row>
    <row r="249" spans="2:12" s="25" customFormat="1" ht="54.75" customHeight="1">
      <c r="B249" s="20">
        <f t="shared" si="3"/>
        <v>240</v>
      </c>
      <c r="C249" s="20" t="s">
        <v>3044</v>
      </c>
      <c r="D249" s="30" t="s">
        <v>2276</v>
      </c>
      <c r="E249" s="22" t="s">
        <v>1595</v>
      </c>
      <c r="F249" s="22" t="s">
        <v>1596</v>
      </c>
      <c r="G249" s="23">
        <v>0.179</v>
      </c>
      <c r="H249" s="23">
        <v>47219.33</v>
      </c>
      <c r="I249" s="28" t="s">
        <v>963</v>
      </c>
      <c r="J249" s="28" t="s">
        <v>5</v>
      </c>
      <c r="K249" s="28" t="s">
        <v>674</v>
      </c>
      <c r="L249" s="83"/>
    </row>
    <row r="250" spans="2:14" s="25" customFormat="1" ht="54.75" customHeight="1">
      <c r="B250" s="20">
        <f t="shared" si="3"/>
        <v>241</v>
      </c>
      <c r="C250" s="21" t="s">
        <v>611</v>
      </c>
      <c r="D250" s="22" t="s">
        <v>3649</v>
      </c>
      <c r="E250" s="22" t="s">
        <v>215</v>
      </c>
      <c r="F250" s="22" t="s">
        <v>414</v>
      </c>
      <c r="G250" s="23">
        <v>0.1749</v>
      </c>
      <c r="H250" s="23">
        <v>60135.79</v>
      </c>
      <c r="I250" s="24" t="s">
        <v>963</v>
      </c>
      <c r="J250" s="24" t="s">
        <v>234</v>
      </c>
      <c r="K250" s="24" t="s">
        <v>674</v>
      </c>
      <c r="L250" s="83"/>
      <c r="N250" s="26"/>
    </row>
    <row r="251" spans="2:14" s="25" customFormat="1" ht="54.75" customHeight="1">
      <c r="B251" s="20">
        <f t="shared" si="3"/>
        <v>242</v>
      </c>
      <c r="C251" s="21" t="s">
        <v>745</v>
      </c>
      <c r="D251" s="22" t="s">
        <v>2129</v>
      </c>
      <c r="E251" s="22" t="s">
        <v>1118</v>
      </c>
      <c r="F251" s="22" t="s">
        <v>791</v>
      </c>
      <c r="G251" s="23">
        <v>0.57</v>
      </c>
      <c r="H251" s="23">
        <v>6704</v>
      </c>
      <c r="I251" s="24" t="s">
        <v>963</v>
      </c>
      <c r="J251" s="24" t="s">
        <v>359</v>
      </c>
      <c r="K251" s="24" t="s">
        <v>674</v>
      </c>
      <c r="L251" s="83"/>
      <c r="N251" s="26"/>
    </row>
    <row r="252" spans="2:14" s="25" customFormat="1" ht="54.75" customHeight="1">
      <c r="B252" s="20">
        <f t="shared" si="3"/>
        <v>243</v>
      </c>
      <c r="C252" s="21" t="s">
        <v>612</v>
      </c>
      <c r="D252" s="22" t="s">
        <v>2130</v>
      </c>
      <c r="E252" s="43" t="s">
        <v>1300</v>
      </c>
      <c r="F252" s="22" t="s">
        <v>636</v>
      </c>
      <c r="G252" s="23">
        <v>0.65</v>
      </c>
      <c r="H252" s="23">
        <v>95377.79</v>
      </c>
      <c r="I252" s="47" t="s">
        <v>963</v>
      </c>
      <c r="J252" s="24" t="s">
        <v>237</v>
      </c>
      <c r="K252" s="24" t="s">
        <v>674</v>
      </c>
      <c r="L252" s="83"/>
      <c r="N252" s="26"/>
    </row>
    <row r="253" spans="1:14" s="25" customFormat="1" ht="54.75" customHeight="1">
      <c r="A253" s="34"/>
      <c r="B253" s="20">
        <f t="shared" si="3"/>
        <v>244</v>
      </c>
      <c r="C253" s="21" t="s">
        <v>613</v>
      </c>
      <c r="D253" s="22" t="s">
        <v>399</v>
      </c>
      <c r="E253" s="22" t="s">
        <v>831</v>
      </c>
      <c r="F253" s="22" t="s">
        <v>552</v>
      </c>
      <c r="G253" s="23">
        <v>89.7464</v>
      </c>
      <c r="H253" s="23"/>
      <c r="I253" s="24" t="s">
        <v>965</v>
      </c>
      <c r="J253" s="24" t="s">
        <v>3</v>
      </c>
      <c r="K253" s="24" t="s">
        <v>357</v>
      </c>
      <c r="L253" s="83"/>
      <c r="N253" s="26"/>
    </row>
    <row r="254" spans="2:16" s="25" customFormat="1" ht="54.75" customHeight="1">
      <c r="B254" s="20">
        <f t="shared" si="3"/>
        <v>245</v>
      </c>
      <c r="C254" s="21" t="s">
        <v>746</v>
      </c>
      <c r="D254" s="22" t="s">
        <v>1558</v>
      </c>
      <c r="E254" s="22" t="s">
        <v>622</v>
      </c>
      <c r="F254" s="22" t="s">
        <v>1104</v>
      </c>
      <c r="G254" s="23">
        <v>34.7943</v>
      </c>
      <c r="H254" s="23"/>
      <c r="I254" s="21" t="s">
        <v>1062</v>
      </c>
      <c r="J254" s="21" t="s">
        <v>1006</v>
      </c>
      <c r="K254" s="21" t="s">
        <v>672</v>
      </c>
      <c r="L254" s="83"/>
      <c r="M254" s="32"/>
      <c r="N254" s="26"/>
      <c r="O254" s="32"/>
      <c r="P254" s="32"/>
    </row>
    <row r="255" spans="2:242" s="25" customFormat="1" ht="54.75" customHeight="1">
      <c r="B255" s="20">
        <f t="shared" si="3"/>
        <v>246</v>
      </c>
      <c r="C255" s="21" t="s">
        <v>747</v>
      </c>
      <c r="D255" s="22" t="s">
        <v>718</v>
      </c>
      <c r="E255" s="22" t="s">
        <v>176</v>
      </c>
      <c r="F255" s="22" t="s">
        <v>719</v>
      </c>
      <c r="G255" s="23">
        <v>26.5038</v>
      </c>
      <c r="H255" s="23"/>
      <c r="I255" s="21" t="s">
        <v>1060</v>
      </c>
      <c r="J255" s="21" t="s">
        <v>1265</v>
      </c>
      <c r="K255" s="28" t="s">
        <v>672</v>
      </c>
      <c r="L255" s="83"/>
      <c r="N255" s="26"/>
      <c r="HG255" s="34"/>
      <c r="HH255" s="34"/>
      <c r="HI255" s="34"/>
      <c r="HJ255" s="34"/>
      <c r="HK255" s="34"/>
      <c r="HL255" s="34"/>
      <c r="HM255" s="34"/>
      <c r="HN255" s="34"/>
      <c r="HO255" s="34"/>
      <c r="HP255" s="34"/>
      <c r="HQ255" s="34"/>
      <c r="HR255" s="34"/>
      <c r="HS255" s="34"/>
      <c r="HT255" s="34"/>
      <c r="HU255" s="34"/>
      <c r="HV255" s="34"/>
      <c r="HW255" s="34"/>
      <c r="HX255" s="34"/>
      <c r="HY255" s="34"/>
      <c r="HZ255" s="34"/>
      <c r="IA255" s="34"/>
      <c r="IB255" s="34"/>
      <c r="IC255" s="34"/>
      <c r="ID255" s="34"/>
      <c r="IE255" s="34"/>
      <c r="IF255" s="34"/>
      <c r="IG255" s="34"/>
      <c r="IH255" s="34"/>
    </row>
    <row r="256" spans="2:14" s="25" customFormat="1" ht="54.75" customHeight="1">
      <c r="B256" s="20">
        <f t="shared" si="3"/>
        <v>247</v>
      </c>
      <c r="C256" s="20" t="s">
        <v>1779</v>
      </c>
      <c r="D256" s="22" t="s">
        <v>2122</v>
      </c>
      <c r="E256" s="22" t="s">
        <v>1611</v>
      </c>
      <c r="F256" s="22" t="s">
        <v>1610</v>
      </c>
      <c r="G256" s="23">
        <v>0.1637</v>
      </c>
      <c r="H256" s="23">
        <v>28026.93</v>
      </c>
      <c r="I256" s="21" t="s">
        <v>963</v>
      </c>
      <c r="J256" s="21" t="s">
        <v>5</v>
      </c>
      <c r="K256" s="21" t="s">
        <v>674</v>
      </c>
      <c r="L256" s="83"/>
      <c r="N256" s="26"/>
    </row>
    <row r="257" spans="2:11" s="25" customFormat="1" ht="54.75" customHeight="1">
      <c r="B257" s="20">
        <f t="shared" si="3"/>
        <v>248</v>
      </c>
      <c r="C257" s="20" t="s">
        <v>3045</v>
      </c>
      <c r="D257" s="22" t="s">
        <v>2216</v>
      </c>
      <c r="E257" s="22" t="s">
        <v>1942</v>
      </c>
      <c r="F257" s="22" t="s">
        <v>1943</v>
      </c>
      <c r="G257" s="23">
        <v>0.3</v>
      </c>
      <c r="H257" s="23">
        <v>45166.22</v>
      </c>
      <c r="I257" s="28" t="s">
        <v>963</v>
      </c>
      <c r="J257" s="28" t="s">
        <v>236</v>
      </c>
      <c r="K257" s="28" t="s">
        <v>674</v>
      </c>
    </row>
    <row r="258" spans="2:14" s="25" customFormat="1" ht="54.75" customHeight="1">
      <c r="B258" s="20">
        <f t="shared" si="3"/>
        <v>249</v>
      </c>
      <c r="C258" s="20" t="s">
        <v>1297</v>
      </c>
      <c r="D258" s="22" t="s">
        <v>1216</v>
      </c>
      <c r="E258" s="22" t="s">
        <v>1217</v>
      </c>
      <c r="F258" s="22" t="s">
        <v>1218</v>
      </c>
      <c r="G258" s="23">
        <v>12</v>
      </c>
      <c r="H258" s="23"/>
      <c r="I258" s="21" t="s">
        <v>194</v>
      </c>
      <c r="J258" s="28" t="s">
        <v>1008</v>
      </c>
      <c r="K258" s="28" t="s">
        <v>357</v>
      </c>
      <c r="L258" s="83"/>
      <c r="N258" s="26"/>
    </row>
    <row r="259" spans="2:14" s="25" customFormat="1" ht="54.75" customHeight="1">
      <c r="B259" s="20">
        <f t="shared" si="3"/>
        <v>250</v>
      </c>
      <c r="C259" s="21" t="s">
        <v>615</v>
      </c>
      <c r="D259" s="22" t="s">
        <v>2121</v>
      </c>
      <c r="E259" s="22" t="s">
        <v>617</v>
      </c>
      <c r="F259" s="22" t="s">
        <v>618</v>
      </c>
      <c r="G259" s="23">
        <v>0.2997</v>
      </c>
      <c r="H259" s="23">
        <v>117480</v>
      </c>
      <c r="I259" s="24" t="s">
        <v>963</v>
      </c>
      <c r="J259" s="24" t="s">
        <v>237</v>
      </c>
      <c r="K259" s="24" t="s">
        <v>674</v>
      </c>
      <c r="L259" s="83"/>
      <c r="N259" s="26"/>
    </row>
    <row r="260" spans="2:14" s="25" customFormat="1" ht="54.75" customHeight="1">
      <c r="B260" s="20">
        <f t="shared" si="3"/>
        <v>251</v>
      </c>
      <c r="C260" s="20" t="s">
        <v>1515</v>
      </c>
      <c r="D260" s="22" t="s">
        <v>1409</v>
      </c>
      <c r="E260" s="22" t="s">
        <v>1408</v>
      </c>
      <c r="F260" s="22" t="s">
        <v>1407</v>
      </c>
      <c r="G260" s="23">
        <v>8.8275</v>
      </c>
      <c r="H260" s="23"/>
      <c r="I260" s="28" t="s">
        <v>1062</v>
      </c>
      <c r="J260" s="28" t="s">
        <v>1027</v>
      </c>
      <c r="K260" s="28" t="s">
        <v>360</v>
      </c>
      <c r="L260" s="83"/>
      <c r="N260" s="26"/>
    </row>
    <row r="261" spans="2:14" s="25" customFormat="1" ht="54.75" customHeight="1">
      <c r="B261" s="20">
        <f t="shared" si="3"/>
        <v>252</v>
      </c>
      <c r="C261" s="21" t="s">
        <v>748</v>
      </c>
      <c r="D261" s="22" t="s">
        <v>930</v>
      </c>
      <c r="E261" s="22" t="s">
        <v>931</v>
      </c>
      <c r="F261" s="22" t="s">
        <v>496</v>
      </c>
      <c r="G261" s="23">
        <v>58.9893</v>
      </c>
      <c r="H261" s="23"/>
      <c r="I261" s="24" t="s">
        <v>965</v>
      </c>
      <c r="J261" s="24" t="s">
        <v>1212</v>
      </c>
      <c r="K261" s="28" t="s">
        <v>672</v>
      </c>
      <c r="L261" s="83"/>
      <c r="N261" s="26"/>
    </row>
    <row r="262" spans="2:14" s="25" customFormat="1" ht="54.75" customHeight="1">
      <c r="B262" s="20">
        <f t="shared" si="3"/>
        <v>253</v>
      </c>
      <c r="C262" s="21" t="s">
        <v>749</v>
      </c>
      <c r="D262" s="22" t="s">
        <v>2116</v>
      </c>
      <c r="E262" s="22" t="s">
        <v>796</v>
      </c>
      <c r="F262" s="22" t="s">
        <v>187</v>
      </c>
      <c r="G262" s="23">
        <v>0.6351</v>
      </c>
      <c r="H262" s="23">
        <v>19699.76</v>
      </c>
      <c r="I262" s="24" t="s">
        <v>963</v>
      </c>
      <c r="J262" s="24" t="s">
        <v>237</v>
      </c>
      <c r="K262" s="24" t="s">
        <v>674</v>
      </c>
      <c r="L262" s="83"/>
      <c r="N262" s="26"/>
    </row>
    <row r="263" spans="2:14" s="25" customFormat="1" ht="54.75" customHeight="1">
      <c r="B263" s="20">
        <f t="shared" si="3"/>
        <v>254</v>
      </c>
      <c r="C263" s="21" t="s">
        <v>903</v>
      </c>
      <c r="D263" s="22" t="s">
        <v>1114</v>
      </c>
      <c r="E263" s="36" t="s">
        <v>1026</v>
      </c>
      <c r="F263" s="36" t="s">
        <v>1489</v>
      </c>
      <c r="G263" s="35">
        <v>7.5</v>
      </c>
      <c r="H263" s="35"/>
      <c r="I263" s="28" t="s">
        <v>1058</v>
      </c>
      <c r="J263" s="24" t="s">
        <v>1016</v>
      </c>
      <c r="K263" s="28" t="s">
        <v>357</v>
      </c>
      <c r="L263" s="83"/>
      <c r="N263" s="26"/>
    </row>
    <row r="264" spans="2:14" s="25" customFormat="1" ht="54.75" customHeight="1">
      <c r="B264" s="20">
        <f t="shared" si="3"/>
        <v>255</v>
      </c>
      <c r="C264" s="21" t="s">
        <v>750</v>
      </c>
      <c r="D264" s="22" t="s">
        <v>2117</v>
      </c>
      <c r="E264" s="22" t="s">
        <v>928</v>
      </c>
      <c r="F264" s="22" t="s">
        <v>929</v>
      </c>
      <c r="G264" s="23">
        <v>0.1246</v>
      </c>
      <c r="H264" s="23">
        <v>104127</v>
      </c>
      <c r="I264" s="24" t="s">
        <v>963</v>
      </c>
      <c r="J264" s="28" t="s">
        <v>1754</v>
      </c>
      <c r="K264" s="24" t="s">
        <v>674</v>
      </c>
      <c r="L264" s="83"/>
      <c r="N264" s="26"/>
    </row>
    <row r="265" spans="1:256" s="34" customFormat="1" ht="54.75" customHeight="1">
      <c r="A265" s="25"/>
      <c r="B265" s="20">
        <f t="shared" si="3"/>
        <v>256</v>
      </c>
      <c r="C265" s="21" t="s">
        <v>751</v>
      </c>
      <c r="D265" s="22" t="s">
        <v>2118</v>
      </c>
      <c r="E265" s="31" t="s">
        <v>795</v>
      </c>
      <c r="F265" s="22" t="s">
        <v>624</v>
      </c>
      <c r="G265" s="23">
        <v>0.3757</v>
      </c>
      <c r="H265" s="23">
        <v>104127</v>
      </c>
      <c r="I265" s="21" t="s">
        <v>963</v>
      </c>
      <c r="J265" s="21" t="s">
        <v>237</v>
      </c>
      <c r="K265" s="24" t="s">
        <v>674</v>
      </c>
      <c r="L265" s="83"/>
      <c r="M265" s="25"/>
      <c r="N265" s="26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  <c r="IO265" s="25"/>
      <c r="IP265" s="25"/>
      <c r="IQ265" s="25"/>
      <c r="IR265" s="25"/>
      <c r="IS265" s="25"/>
      <c r="IT265" s="25"/>
      <c r="IU265" s="25"/>
      <c r="IV265" s="25"/>
    </row>
    <row r="266" spans="2:14" s="25" customFormat="1" ht="54.75" customHeight="1">
      <c r="B266" s="20">
        <f t="shared" si="3"/>
        <v>257</v>
      </c>
      <c r="C266" s="21" t="s">
        <v>904</v>
      </c>
      <c r="D266" s="22" t="s">
        <v>1050</v>
      </c>
      <c r="E266" s="22" t="s">
        <v>1247</v>
      </c>
      <c r="F266" s="22" t="s">
        <v>668</v>
      </c>
      <c r="G266" s="23">
        <v>27</v>
      </c>
      <c r="H266" s="23"/>
      <c r="I266" s="24" t="s">
        <v>194</v>
      </c>
      <c r="J266" s="24" t="s">
        <v>1008</v>
      </c>
      <c r="K266" s="24" t="s">
        <v>1115</v>
      </c>
      <c r="L266" s="83"/>
      <c r="N266" s="26"/>
    </row>
    <row r="267" spans="2:256" s="25" customFormat="1" ht="54.75" customHeight="1">
      <c r="B267" s="20">
        <f aca="true" t="shared" si="4" ref="B267:B330">B266+1</f>
        <v>258</v>
      </c>
      <c r="C267" s="21" t="s">
        <v>1726</v>
      </c>
      <c r="D267" s="22" t="s">
        <v>2119</v>
      </c>
      <c r="E267" s="22" t="s">
        <v>693</v>
      </c>
      <c r="F267" s="22" t="s">
        <v>1018</v>
      </c>
      <c r="G267" s="23">
        <v>0.3519</v>
      </c>
      <c r="H267" s="23">
        <v>42141.92</v>
      </c>
      <c r="I267" s="28" t="s">
        <v>963</v>
      </c>
      <c r="J267" s="28" t="s">
        <v>5</v>
      </c>
      <c r="K267" s="28" t="s">
        <v>674</v>
      </c>
      <c r="L267" s="83"/>
      <c r="N267" s="26"/>
      <c r="IV267" s="34"/>
    </row>
    <row r="268" spans="2:255" s="25" customFormat="1" ht="54.75" customHeight="1">
      <c r="B268" s="20">
        <f t="shared" si="4"/>
        <v>259</v>
      </c>
      <c r="C268" s="20" t="s">
        <v>1336</v>
      </c>
      <c r="D268" s="22" t="s">
        <v>244</v>
      </c>
      <c r="E268" s="22" t="s">
        <v>245</v>
      </c>
      <c r="F268" s="31" t="s">
        <v>246</v>
      </c>
      <c r="G268" s="23">
        <v>3000</v>
      </c>
      <c r="H268" s="23"/>
      <c r="I268" s="21" t="s">
        <v>194</v>
      </c>
      <c r="J268" s="21" t="s">
        <v>1005</v>
      </c>
      <c r="K268" s="21" t="s">
        <v>672</v>
      </c>
      <c r="L268" s="83"/>
      <c r="N268" s="26"/>
      <c r="II268" s="34"/>
      <c r="IJ268" s="34"/>
      <c r="IK268" s="34"/>
      <c r="IL268" s="34"/>
      <c r="IM268" s="34"/>
      <c r="IN268" s="34"/>
      <c r="IO268" s="34"/>
      <c r="IP268" s="34"/>
      <c r="IQ268" s="34"/>
      <c r="IR268" s="34"/>
      <c r="IS268" s="34"/>
      <c r="IT268" s="34"/>
      <c r="IU268" s="34"/>
    </row>
    <row r="269" spans="1:256" s="34" customFormat="1" ht="54.75" customHeight="1">
      <c r="A269" s="25"/>
      <c r="B269" s="20">
        <f t="shared" si="4"/>
        <v>260</v>
      </c>
      <c r="C269" s="21" t="s">
        <v>753</v>
      </c>
      <c r="D269" s="22" t="s">
        <v>2120</v>
      </c>
      <c r="E269" s="22" t="s">
        <v>692</v>
      </c>
      <c r="F269" s="22" t="s">
        <v>643</v>
      </c>
      <c r="G269" s="23">
        <v>0.116</v>
      </c>
      <c r="H269" s="23">
        <v>8932.77</v>
      </c>
      <c r="I269" s="21" t="s">
        <v>1058</v>
      </c>
      <c r="J269" s="24" t="s">
        <v>1016</v>
      </c>
      <c r="K269" s="24" t="s">
        <v>674</v>
      </c>
      <c r="L269" s="83"/>
      <c r="M269" s="25"/>
      <c r="N269" s="26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  <c r="IO269" s="25"/>
      <c r="IP269" s="25"/>
      <c r="IQ269" s="25"/>
      <c r="IR269" s="25"/>
      <c r="IS269" s="25"/>
      <c r="IT269" s="25"/>
      <c r="IU269" s="25"/>
      <c r="IV269" s="25"/>
    </row>
    <row r="270" spans="2:14" s="25" customFormat="1" ht="54.75" customHeight="1">
      <c r="B270" s="20">
        <f t="shared" si="4"/>
        <v>261</v>
      </c>
      <c r="C270" s="21" t="s">
        <v>754</v>
      </c>
      <c r="D270" s="22" t="s">
        <v>932</v>
      </c>
      <c r="E270" s="22" t="s">
        <v>1269</v>
      </c>
      <c r="F270" s="22" t="s">
        <v>1270</v>
      </c>
      <c r="G270" s="23">
        <v>26.015</v>
      </c>
      <c r="H270" s="23"/>
      <c r="I270" s="24" t="s">
        <v>1062</v>
      </c>
      <c r="J270" s="24" t="s">
        <v>2</v>
      </c>
      <c r="K270" s="28" t="s">
        <v>672</v>
      </c>
      <c r="L270" s="83"/>
      <c r="N270" s="26"/>
    </row>
    <row r="271" spans="2:256" s="25" customFormat="1" ht="54.75" customHeight="1">
      <c r="B271" s="20">
        <f t="shared" si="4"/>
        <v>262</v>
      </c>
      <c r="C271" s="20" t="s">
        <v>339</v>
      </c>
      <c r="D271" s="22" t="s">
        <v>2115</v>
      </c>
      <c r="E271" s="22" t="s">
        <v>819</v>
      </c>
      <c r="F271" s="31" t="s">
        <v>195</v>
      </c>
      <c r="G271" s="23">
        <v>0.1749</v>
      </c>
      <c r="H271" s="23">
        <v>7499.34</v>
      </c>
      <c r="I271" s="21" t="s">
        <v>963</v>
      </c>
      <c r="J271" s="21" t="s">
        <v>234</v>
      </c>
      <c r="K271" s="28" t="s">
        <v>674</v>
      </c>
      <c r="L271" s="83"/>
      <c r="N271" s="26"/>
      <c r="IV271" s="34"/>
    </row>
    <row r="272" spans="2:14" s="25" customFormat="1" ht="54.75" customHeight="1">
      <c r="B272" s="20">
        <f t="shared" si="4"/>
        <v>263</v>
      </c>
      <c r="C272" s="20" t="s">
        <v>1283</v>
      </c>
      <c r="D272" s="22" t="s">
        <v>2109</v>
      </c>
      <c r="E272" s="22" t="s">
        <v>927</v>
      </c>
      <c r="F272" s="31" t="s">
        <v>195</v>
      </c>
      <c r="G272" s="23">
        <v>0.44905</v>
      </c>
      <c r="H272" s="23">
        <v>25997.55</v>
      </c>
      <c r="I272" s="21" t="s">
        <v>963</v>
      </c>
      <c r="J272" s="21" t="s">
        <v>236</v>
      </c>
      <c r="K272" s="28" t="s">
        <v>674</v>
      </c>
      <c r="L272" s="83"/>
      <c r="N272" s="26"/>
    </row>
    <row r="273" spans="2:12" s="25" customFormat="1" ht="54.75" customHeight="1">
      <c r="B273" s="20">
        <f t="shared" si="4"/>
        <v>264</v>
      </c>
      <c r="C273" s="20" t="s">
        <v>3046</v>
      </c>
      <c r="D273" s="22" t="s">
        <v>2110</v>
      </c>
      <c r="E273" s="22" t="s">
        <v>1727</v>
      </c>
      <c r="F273" s="22" t="s">
        <v>1728</v>
      </c>
      <c r="G273" s="23">
        <v>0.2272</v>
      </c>
      <c r="H273" s="23">
        <v>12000</v>
      </c>
      <c r="I273" s="28" t="s">
        <v>963</v>
      </c>
      <c r="J273" s="28" t="s">
        <v>1266</v>
      </c>
      <c r="K273" s="28" t="s">
        <v>674</v>
      </c>
      <c r="L273" s="83"/>
    </row>
    <row r="274" spans="2:13" s="25" customFormat="1" ht="54.75" customHeight="1">
      <c r="B274" s="20">
        <f t="shared" si="4"/>
        <v>265</v>
      </c>
      <c r="C274" s="20" t="s">
        <v>3047</v>
      </c>
      <c r="D274" s="22" t="s">
        <v>2224</v>
      </c>
      <c r="E274" s="22" t="s">
        <v>1755</v>
      </c>
      <c r="F274" s="22" t="s">
        <v>1752</v>
      </c>
      <c r="G274" s="23">
        <v>0.3132</v>
      </c>
      <c r="H274" s="23">
        <v>48920</v>
      </c>
      <c r="I274" s="28" t="s">
        <v>963</v>
      </c>
      <c r="J274" s="28" t="s">
        <v>1754</v>
      </c>
      <c r="K274" s="28" t="s">
        <v>674</v>
      </c>
      <c r="M274" s="21"/>
    </row>
    <row r="275" spans="2:14" s="25" customFormat="1" ht="54.75" customHeight="1">
      <c r="B275" s="20">
        <f t="shared" si="4"/>
        <v>266</v>
      </c>
      <c r="C275" s="21" t="s">
        <v>755</v>
      </c>
      <c r="D275" s="33" t="s">
        <v>256</v>
      </c>
      <c r="E275" s="22" t="s">
        <v>986</v>
      </c>
      <c r="F275" s="22" t="s">
        <v>1263</v>
      </c>
      <c r="G275" s="23">
        <v>10.2609</v>
      </c>
      <c r="H275" s="23"/>
      <c r="I275" s="24" t="s">
        <v>194</v>
      </c>
      <c r="J275" s="24" t="s">
        <v>1008</v>
      </c>
      <c r="K275" s="24" t="s">
        <v>360</v>
      </c>
      <c r="L275" s="83"/>
      <c r="N275" s="26"/>
    </row>
    <row r="276" spans="2:14" s="25" customFormat="1" ht="54.75" customHeight="1">
      <c r="B276" s="20">
        <f t="shared" si="4"/>
        <v>267</v>
      </c>
      <c r="C276" s="20" t="s">
        <v>1531</v>
      </c>
      <c r="D276" s="22" t="s">
        <v>2111</v>
      </c>
      <c r="E276" s="31" t="s">
        <v>1019</v>
      </c>
      <c r="F276" s="22" t="s">
        <v>1020</v>
      </c>
      <c r="G276" s="23">
        <v>1.6765</v>
      </c>
      <c r="H276" s="23">
        <v>6094</v>
      </c>
      <c r="I276" s="47" t="s">
        <v>963</v>
      </c>
      <c r="J276" s="21" t="s">
        <v>234</v>
      </c>
      <c r="K276" s="21" t="s">
        <v>674</v>
      </c>
      <c r="L276" s="83"/>
      <c r="N276" s="26"/>
    </row>
    <row r="277" spans="2:256" s="25" customFormat="1" ht="57.75" customHeight="1">
      <c r="B277" s="20">
        <f t="shared" si="4"/>
        <v>268</v>
      </c>
      <c r="C277" s="20" t="s">
        <v>3438</v>
      </c>
      <c r="D277" s="36" t="s">
        <v>2226</v>
      </c>
      <c r="E277" s="22" t="s">
        <v>1960</v>
      </c>
      <c r="F277" s="22" t="s">
        <v>356</v>
      </c>
      <c r="G277" s="132">
        <v>0.9311</v>
      </c>
      <c r="H277" s="133">
        <v>85736.49</v>
      </c>
      <c r="I277" s="21" t="s">
        <v>963</v>
      </c>
      <c r="J277" s="21" t="s">
        <v>1266</v>
      </c>
      <c r="K277" s="21" t="s">
        <v>674</v>
      </c>
      <c r="L277" s="21"/>
      <c r="M277" s="21"/>
      <c r="IV277" s="25">
        <f>SUM(A277:IU277)</f>
        <v>86005.4211</v>
      </c>
    </row>
    <row r="278" spans="2:14" s="25" customFormat="1" ht="54.75" customHeight="1">
      <c r="B278" s="20">
        <f t="shared" si="4"/>
        <v>269</v>
      </c>
      <c r="C278" s="21" t="s">
        <v>756</v>
      </c>
      <c r="D278" s="22" t="s">
        <v>2112</v>
      </c>
      <c r="E278" s="22" t="s">
        <v>885</v>
      </c>
      <c r="F278" s="22" t="s">
        <v>886</v>
      </c>
      <c r="G278" s="23">
        <v>1.0451</v>
      </c>
      <c r="H278" s="23">
        <v>241186.98</v>
      </c>
      <c r="I278" s="24" t="s">
        <v>963</v>
      </c>
      <c r="J278" s="24" t="s">
        <v>237</v>
      </c>
      <c r="K278" s="24" t="s">
        <v>674</v>
      </c>
      <c r="L278" s="83"/>
      <c r="N278" s="26"/>
    </row>
    <row r="279" spans="2:14" s="25" customFormat="1" ht="54.75" customHeight="1">
      <c r="B279" s="20">
        <f t="shared" si="4"/>
        <v>270</v>
      </c>
      <c r="C279" s="21" t="s">
        <v>1781</v>
      </c>
      <c r="D279" s="22" t="s">
        <v>2113</v>
      </c>
      <c r="E279" s="44" t="s">
        <v>1492</v>
      </c>
      <c r="F279" s="44" t="s">
        <v>1716</v>
      </c>
      <c r="G279" s="23">
        <v>0.315</v>
      </c>
      <c r="H279" s="23">
        <v>68540.36</v>
      </c>
      <c r="I279" s="28" t="s">
        <v>963</v>
      </c>
      <c r="J279" s="21" t="s">
        <v>5</v>
      </c>
      <c r="K279" s="21" t="s">
        <v>674</v>
      </c>
      <c r="L279" s="83"/>
      <c r="N279" s="26"/>
    </row>
    <row r="280" spans="2:14" s="25" customFormat="1" ht="54.75" customHeight="1">
      <c r="B280" s="20">
        <f t="shared" si="4"/>
        <v>271</v>
      </c>
      <c r="C280" s="21" t="s">
        <v>758</v>
      </c>
      <c r="D280" s="22" t="s">
        <v>1243</v>
      </c>
      <c r="E280" s="22" t="s">
        <v>1192</v>
      </c>
      <c r="F280" s="22" t="s">
        <v>54</v>
      </c>
      <c r="G280" s="23">
        <v>423.9518</v>
      </c>
      <c r="H280" s="23"/>
      <c r="I280" s="24" t="s">
        <v>965</v>
      </c>
      <c r="J280" s="24" t="s">
        <v>3</v>
      </c>
      <c r="K280" s="28" t="s">
        <v>672</v>
      </c>
      <c r="L280" s="83"/>
      <c r="N280" s="26"/>
    </row>
    <row r="281" spans="2:14" s="25" customFormat="1" ht="54.75" customHeight="1">
      <c r="B281" s="20">
        <f t="shared" si="4"/>
        <v>272</v>
      </c>
      <c r="C281" s="20" t="s">
        <v>1516</v>
      </c>
      <c r="D281" s="22" t="s">
        <v>2114</v>
      </c>
      <c r="E281" s="22" t="s">
        <v>25</v>
      </c>
      <c r="F281" s="22" t="s">
        <v>26</v>
      </c>
      <c r="G281" s="23">
        <v>0.25</v>
      </c>
      <c r="H281" s="23">
        <v>12105</v>
      </c>
      <c r="I281" s="21" t="s">
        <v>1058</v>
      </c>
      <c r="J281" s="21" t="s">
        <v>1016</v>
      </c>
      <c r="K281" s="21" t="s">
        <v>674</v>
      </c>
      <c r="L281" s="83"/>
      <c r="N281" s="26"/>
    </row>
    <row r="282" spans="2:14" s="25" customFormat="1" ht="54.75" customHeight="1">
      <c r="B282" s="20">
        <f t="shared" si="4"/>
        <v>273</v>
      </c>
      <c r="C282" s="21" t="s">
        <v>762</v>
      </c>
      <c r="D282" s="22" t="s">
        <v>2107</v>
      </c>
      <c r="E282" s="22" t="s">
        <v>446</v>
      </c>
      <c r="F282" s="22" t="s">
        <v>1069</v>
      </c>
      <c r="G282" s="23">
        <v>1.9522</v>
      </c>
      <c r="H282" s="23">
        <v>31635</v>
      </c>
      <c r="I282" s="24" t="s">
        <v>965</v>
      </c>
      <c r="J282" s="24" t="s">
        <v>640</v>
      </c>
      <c r="K282" s="24" t="s">
        <v>674</v>
      </c>
      <c r="L282" s="83"/>
      <c r="N282" s="26"/>
    </row>
    <row r="283" spans="2:14" s="25" customFormat="1" ht="54.75" customHeight="1">
      <c r="B283" s="20">
        <f t="shared" si="4"/>
        <v>274</v>
      </c>
      <c r="C283" s="20" t="s">
        <v>1337</v>
      </c>
      <c r="D283" s="22" t="s">
        <v>2108</v>
      </c>
      <c r="E283" s="22" t="s">
        <v>1255</v>
      </c>
      <c r="F283" s="31" t="s">
        <v>371</v>
      </c>
      <c r="G283" s="23">
        <v>0.4772</v>
      </c>
      <c r="H283" s="23">
        <v>26806</v>
      </c>
      <c r="I283" s="21" t="s">
        <v>1058</v>
      </c>
      <c r="J283" s="24" t="s">
        <v>1016</v>
      </c>
      <c r="K283" s="21" t="s">
        <v>674</v>
      </c>
      <c r="L283" s="83"/>
      <c r="N283" s="26"/>
    </row>
    <row r="284" spans="2:14" s="25" customFormat="1" ht="54.75" customHeight="1">
      <c r="B284" s="20">
        <f t="shared" si="4"/>
        <v>275</v>
      </c>
      <c r="C284" s="20" t="s">
        <v>330</v>
      </c>
      <c r="D284" s="22" t="s">
        <v>2106</v>
      </c>
      <c r="E284" s="22" t="s">
        <v>843</v>
      </c>
      <c r="F284" s="22" t="s">
        <v>371</v>
      </c>
      <c r="G284" s="23">
        <v>1</v>
      </c>
      <c r="H284" s="23">
        <v>17767.91</v>
      </c>
      <c r="I284" s="21" t="s">
        <v>964</v>
      </c>
      <c r="J284" s="24" t="s">
        <v>1200</v>
      </c>
      <c r="K284" s="24" t="s">
        <v>674</v>
      </c>
      <c r="L284" s="83"/>
      <c r="N284" s="26"/>
    </row>
    <row r="285" spans="2:14" s="25" customFormat="1" ht="54.75" customHeight="1">
      <c r="B285" s="20">
        <f t="shared" si="4"/>
        <v>276</v>
      </c>
      <c r="C285" s="20" t="s">
        <v>1517</v>
      </c>
      <c r="D285" s="22" t="s">
        <v>2105</v>
      </c>
      <c r="E285" s="22" t="s">
        <v>646</v>
      </c>
      <c r="F285" s="22" t="s">
        <v>371</v>
      </c>
      <c r="G285" s="23">
        <v>1.066</v>
      </c>
      <c r="H285" s="23">
        <v>13543</v>
      </c>
      <c r="I285" s="21" t="s">
        <v>1057</v>
      </c>
      <c r="J285" s="21" t="s">
        <v>898</v>
      </c>
      <c r="K285" s="21" t="s">
        <v>674</v>
      </c>
      <c r="L285" s="83"/>
      <c r="N285" s="26"/>
    </row>
    <row r="286" spans="2:256" s="25" customFormat="1" ht="54.75" customHeight="1">
      <c r="B286" s="20">
        <f t="shared" si="4"/>
        <v>277</v>
      </c>
      <c r="C286" s="20" t="s">
        <v>3140</v>
      </c>
      <c r="D286" s="22" t="s">
        <v>2345</v>
      </c>
      <c r="E286" s="22" t="s">
        <v>2904</v>
      </c>
      <c r="F286" s="22" t="s">
        <v>1069</v>
      </c>
      <c r="G286" s="99">
        <v>2.4807</v>
      </c>
      <c r="H286" s="95">
        <v>6367.71</v>
      </c>
      <c r="I286" s="28" t="s">
        <v>1059</v>
      </c>
      <c r="J286" s="28" t="s">
        <v>1657</v>
      </c>
      <c r="K286" s="28" t="s">
        <v>674</v>
      </c>
      <c r="IV286" s="25">
        <f>SUM(A286:IU286)</f>
        <v>6647.1907</v>
      </c>
    </row>
    <row r="287" spans="2:14" s="25" customFormat="1" ht="54.75" customHeight="1">
      <c r="B287" s="20">
        <f t="shared" si="4"/>
        <v>278</v>
      </c>
      <c r="C287" s="21" t="s">
        <v>763</v>
      </c>
      <c r="D287" s="22" t="s">
        <v>259</v>
      </c>
      <c r="E287" s="22" t="s">
        <v>166</v>
      </c>
      <c r="F287" s="22" t="s">
        <v>1069</v>
      </c>
      <c r="G287" s="23">
        <v>6.8596</v>
      </c>
      <c r="H287" s="23"/>
      <c r="I287" s="24" t="s">
        <v>963</v>
      </c>
      <c r="J287" s="24" t="s">
        <v>1266</v>
      </c>
      <c r="K287" s="24" t="s">
        <v>360</v>
      </c>
      <c r="L287" s="83"/>
      <c r="N287" s="26"/>
    </row>
    <row r="288" spans="2:13" s="25" customFormat="1" ht="54.75" customHeight="1">
      <c r="B288" s="20">
        <f t="shared" si="4"/>
        <v>279</v>
      </c>
      <c r="C288" s="20" t="s">
        <v>3048</v>
      </c>
      <c r="D288" s="22" t="s">
        <v>2279</v>
      </c>
      <c r="E288" s="22" t="s">
        <v>1513</v>
      </c>
      <c r="F288" s="22" t="s">
        <v>1069</v>
      </c>
      <c r="G288" s="23">
        <v>4.6345</v>
      </c>
      <c r="H288" s="23">
        <v>152501</v>
      </c>
      <c r="I288" s="21" t="s">
        <v>1058</v>
      </c>
      <c r="J288" s="21" t="s">
        <v>1016</v>
      </c>
      <c r="K288" s="21" t="s">
        <v>674</v>
      </c>
      <c r="M288" s="21"/>
    </row>
    <row r="289" spans="2:14" s="25" customFormat="1" ht="54.75" customHeight="1">
      <c r="B289" s="20">
        <f t="shared" si="4"/>
        <v>280</v>
      </c>
      <c r="C289" s="21" t="s">
        <v>759</v>
      </c>
      <c r="D289" s="22" t="s">
        <v>2104</v>
      </c>
      <c r="E289" s="31" t="s">
        <v>127</v>
      </c>
      <c r="F289" s="22" t="s">
        <v>371</v>
      </c>
      <c r="G289" s="23">
        <v>1.2703</v>
      </c>
      <c r="H289" s="23">
        <v>9836</v>
      </c>
      <c r="I289" s="47" t="s">
        <v>1062</v>
      </c>
      <c r="J289" s="21" t="s">
        <v>465</v>
      </c>
      <c r="K289" s="21" t="s">
        <v>674</v>
      </c>
      <c r="L289" s="83"/>
      <c r="N289" s="26"/>
    </row>
    <row r="290" spans="2:13" s="25" customFormat="1" ht="54.75" customHeight="1">
      <c r="B290" s="20">
        <f t="shared" si="4"/>
        <v>281</v>
      </c>
      <c r="C290" s="20" t="s">
        <v>3049</v>
      </c>
      <c r="D290" s="22" t="s">
        <v>2280</v>
      </c>
      <c r="E290" s="22" t="s">
        <v>699</v>
      </c>
      <c r="F290" s="22" t="s">
        <v>371</v>
      </c>
      <c r="G290" s="23">
        <v>4.5581</v>
      </c>
      <c r="H290" s="23">
        <v>74039</v>
      </c>
      <c r="I290" s="45" t="s">
        <v>965</v>
      </c>
      <c r="J290" s="21" t="s">
        <v>1212</v>
      </c>
      <c r="K290" s="21" t="s">
        <v>674</v>
      </c>
      <c r="M290" s="21"/>
    </row>
    <row r="291" spans="2:14" s="25" customFormat="1" ht="54.75" customHeight="1">
      <c r="B291" s="20">
        <f t="shared" si="4"/>
        <v>282</v>
      </c>
      <c r="C291" s="21" t="s">
        <v>760</v>
      </c>
      <c r="D291" s="22" t="s">
        <v>2101</v>
      </c>
      <c r="E291" s="22" t="s">
        <v>1089</v>
      </c>
      <c r="F291" s="22" t="s">
        <v>1069</v>
      </c>
      <c r="G291" s="23">
        <v>6.5399</v>
      </c>
      <c r="H291" s="23">
        <v>68361</v>
      </c>
      <c r="I291" s="24" t="s">
        <v>965</v>
      </c>
      <c r="J291" s="24" t="s">
        <v>233</v>
      </c>
      <c r="K291" s="24" t="s">
        <v>674</v>
      </c>
      <c r="L291" s="83"/>
      <c r="N291" s="26"/>
    </row>
    <row r="292" spans="2:14" s="25" customFormat="1" ht="54.75" customHeight="1">
      <c r="B292" s="20">
        <f t="shared" si="4"/>
        <v>283</v>
      </c>
      <c r="C292" s="21" t="s">
        <v>764</v>
      </c>
      <c r="D292" s="22" t="s">
        <v>2102</v>
      </c>
      <c r="E292" s="22" t="s">
        <v>218</v>
      </c>
      <c r="F292" s="22" t="s">
        <v>1069</v>
      </c>
      <c r="G292" s="23">
        <v>10.4474</v>
      </c>
      <c r="H292" s="23">
        <v>55765</v>
      </c>
      <c r="I292" s="24" t="s">
        <v>963</v>
      </c>
      <c r="J292" s="24" t="s">
        <v>236</v>
      </c>
      <c r="K292" s="24" t="s">
        <v>674</v>
      </c>
      <c r="L292" s="83"/>
      <c r="N292" s="26"/>
    </row>
    <row r="293" spans="2:14" s="25" customFormat="1" ht="54.75" customHeight="1">
      <c r="B293" s="20">
        <f t="shared" si="4"/>
        <v>284</v>
      </c>
      <c r="C293" s="20" t="s">
        <v>338</v>
      </c>
      <c r="D293" s="22" t="s">
        <v>2103</v>
      </c>
      <c r="E293" s="22" t="s">
        <v>213</v>
      </c>
      <c r="F293" s="31" t="s">
        <v>371</v>
      </c>
      <c r="G293" s="23">
        <v>0.9902</v>
      </c>
      <c r="H293" s="23">
        <v>32976</v>
      </c>
      <c r="I293" s="21" t="s">
        <v>963</v>
      </c>
      <c r="J293" s="21" t="s">
        <v>1007</v>
      </c>
      <c r="K293" s="21" t="s">
        <v>674</v>
      </c>
      <c r="L293" s="83"/>
      <c r="N293" s="26"/>
    </row>
    <row r="294" spans="2:214" s="25" customFormat="1" ht="54.75" customHeight="1">
      <c r="B294" s="20">
        <f t="shared" si="4"/>
        <v>285</v>
      </c>
      <c r="C294" s="21" t="s">
        <v>761</v>
      </c>
      <c r="D294" s="22" t="s">
        <v>2099</v>
      </c>
      <c r="E294" s="22" t="s">
        <v>1316</v>
      </c>
      <c r="F294" s="43" t="s">
        <v>1069</v>
      </c>
      <c r="G294" s="23">
        <v>0.47816</v>
      </c>
      <c r="H294" s="23">
        <v>37382</v>
      </c>
      <c r="I294" s="28" t="s">
        <v>965</v>
      </c>
      <c r="J294" s="28" t="s">
        <v>1010</v>
      </c>
      <c r="K294" s="28" t="s">
        <v>674</v>
      </c>
      <c r="L294" s="83"/>
      <c r="M294" s="34"/>
      <c r="N294" s="42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  <c r="EO294" s="34"/>
      <c r="EP294" s="34"/>
      <c r="EQ294" s="34"/>
      <c r="ER294" s="34"/>
      <c r="ES294" s="34"/>
      <c r="ET294" s="34"/>
      <c r="EU294" s="34"/>
      <c r="EV294" s="34"/>
      <c r="EW294" s="34"/>
      <c r="EX294" s="34"/>
      <c r="EY294" s="34"/>
      <c r="EZ294" s="34"/>
      <c r="FA294" s="34"/>
      <c r="FB294" s="34"/>
      <c r="FC294" s="34"/>
      <c r="FD294" s="34"/>
      <c r="FE294" s="34"/>
      <c r="FF294" s="34"/>
      <c r="FG294" s="34"/>
      <c r="FH294" s="34"/>
      <c r="FI294" s="34"/>
      <c r="FJ294" s="34"/>
      <c r="FK294" s="34"/>
      <c r="FL294" s="34"/>
      <c r="FM294" s="34"/>
      <c r="FN294" s="34"/>
      <c r="FO294" s="34"/>
      <c r="FP294" s="34"/>
      <c r="FQ294" s="34"/>
      <c r="FR294" s="34"/>
      <c r="FS294" s="34"/>
      <c r="FT294" s="34"/>
      <c r="FU294" s="34"/>
      <c r="FV294" s="34"/>
      <c r="FW294" s="34"/>
      <c r="FX294" s="34"/>
      <c r="FY294" s="34"/>
      <c r="FZ294" s="34"/>
      <c r="GA294" s="34"/>
      <c r="GB294" s="34"/>
      <c r="GC294" s="34"/>
      <c r="GD294" s="34"/>
      <c r="GE294" s="34"/>
      <c r="GF294" s="34"/>
      <c r="GG294" s="34"/>
      <c r="GH294" s="34"/>
      <c r="GI294" s="34"/>
      <c r="GJ294" s="34"/>
      <c r="GK294" s="34"/>
      <c r="GL294" s="34"/>
      <c r="GM294" s="34"/>
      <c r="GN294" s="34"/>
      <c r="GO294" s="34"/>
      <c r="GP294" s="34"/>
      <c r="GQ294" s="34"/>
      <c r="GR294" s="34"/>
      <c r="GS294" s="34"/>
      <c r="GT294" s="34"/>
      <c r="GU294" s="34"/>
      <c r="GV294" s="34"/>
      <c r="GW294" s="34"/>
      <c r="GX294" s="34"/>
      <c r="GY294" s="34"/>
      <c r="GZ294" s="34"/>
      <c r="HA294" s="34"/>
      <c r="HB294" s="34"/>
      <c r="HC294" s="34"/>
      <c r="HD294" s="34"/>
      <c r="HE294" s="34"/>
      <c r="HF294" s="34"/>
    </row>
    <row r="295" spans="1:14" s="25" customFormat="1" ht="54.75" customHeight="1">
      <c r="A295" s="34"/>
      <c r="B295" s="20">
        <f t="shared" si="4"/>
        <v>286</v>
      </c>
      <c r="C295" s="21" t="s">
        <v>1919</v>
      </c>
      <c r="D295" s="22" t="s">
        <v>2100</v>
      </c>
      <c r="E295" s="22" t="s">
        <v>1953</v>
      </c>
      <c r="F295" s="22" t="s">
        <v>1069</v>
      </c>
      <c r="G295" s="23">
        <v>0.243</v>
      </c>
      <c r="H295" s="23">
        <v>61135</v>
      </c>
      <c r="I295" s="21" t="s">
        <v>963</v>
      </c>
      <c r="J295" s="21" t="s">
        <v>1048</v>
      </c>
      <c r="K295" s="24" t="s">
        <v>674</v>
      </c>
      <c r="L295" s="83"/>
      <c r="N295" s="26"/>
    </row>
    <row r="296" spans="2:14" s="25" customFormat="1" ht="54.75" customHeight="1">
      <c r="B296" s="20">
        <f t="shared" si="4"/>
        <v>287</v>
      </c>
      <c r="C296" s="21" t="s">
        <v>765</v>
      </c>
      <c r="D296" s="22" t="s">
        <v>2097</v>
      </c>
      <c r="E296" s="22" t="s">
        <v>420</v>
      </c>
      <c r="F296" s="22" t="s">
        <v>1069</v>
      </c>
      <c r="G296" s="23">
        <v>0.2832</v>
      </c>
      <c r="H296" s="23">
        <v>82000</v>
      </c>
      <c r="I296" s="24" t="s">
        <v>963</v>
      </c>
      <c r="J296" s="24" t="s">
        <v>234</v>
      </c>
      <c r="K296" s="24" t="s">
        <v>674</v>
      </c>
      <c r="L296" s="83"/>
      <c r="N296" s="26"/>
    </row>
    <row r="297" spans="2:214" s="25" customFormat="1" ht="54.75" customHeight="1">
      <c r="B297" s="20">
        <f t="shared" si="4"/>
        <v>288</v>
      </c>
      <c r="C297" s="20" t="s">
        <v>1298</v>
      </c>
      <c r="D297" s="31" t="s">
        <v>353</v>
      </c>
      <c r="E297" s="22" t="s">
        <v>354</v>
      </c>
      <c r="F297" s="22" t="s">
        <v>352</v>
      </c>
      <c r="G297" s="23">
        <v>7.261</v>
      </c>
      <c r="H297" s="23"/>
      <c r="I297" s="28" t="s">
        <v>894</v>
      </c>
      <c r="J297" s="28" t="s">
        <v>1144</v>
      </c>
      <c r="K297" s="28" t="s">
        <v>1115</v>
      </c>
      <c r="L297" s="83"/>
      <c r="N297" s="26"/>
      <c r="HB297" s="34"/>
      <c r="HC297" s="34"/>
      <c r="HD297" s="34"/>
      <c r="HE297" s="34"/>
      <c r="HF297" s="34"/>
    </row>
    <row r="298" spans="2:14" s="25" customFormat="1" ht="54.75" customHeight="1">
      <c r="B298" s="20">
        <f t="shared" si="4"/>
        <v>289</v>
      </c>
      <c r="C298" s="20" t="s">
        <v>868</v>
      </c>
      <c r="D298" s="22" t="s">
        <v>1246</v>
      </c>
      <c r="E298" s="22" t="s">
        <v>78</v>
      </c>
      <c r="F298" s="22" t="s">
        <v>79</v>
      </c>
      <c r="G298" s="23">
        <v>25.7854</v>
      </c>
      <c r="H298" s="23"/>
      <c r="I298" s="21" t="s">
        <v>964</v>
      </c>
      <c r="J298" s="21" t="s">
        <v>392</v>
      </c>
      <c r="K298" s="21" t="s">
        <v>1115</v>
      </c>
      <c r="L298" s="83"/>
      <c r="N298" s="26"/>
    </row>
    <row r="299" spans="2:12" s="25" customFormat="1" ht="54.75" customHeight="1">
      <c r="B299" s="20">
        <f t="shared" si="4"/>
        <v>290</v>
      </c>
      <c r="C299" s="20" t="s">
        <v>1803</v>
      </c>
      <c r="D299" s="22" t="s">
        <v>1467</v>
      </c>
      <c r="E299" s="22" t="s">
        <v>1466</v>
      </c>
      <c r="F299" s="22" t="s">
        <v>1468</v>
      </c>
      <c r="G299" s="23">
        <v>39.3573</v>
      </c>
      <c r="H299" s="23"/>
      <c r="I299" s="21" t="s">
        <v>964</v>
      </c>
      <c r="J299" s="21" t="s">
        <v>392</v>
      </c>
      <c r="K299" s="21" t="s">
        <v>672</v>
      </c>
      <c r="L299" s="83"/>
    </row>
    <row r="300" spans="2:14" s="25" customFormat="1" ht="54.75" customHeight="1">
      <c r="B300" s="20">
        <f t="shared" si="4"/>
        <v>291</v>
      </c>
      <c r="C300" s="21" t="s">
        <v>778</v>
      </c>
      <c r="D300" s="22" t="s">
        <v>902</v>
      </c>
      <c r="E300" s="22" t="s">
        <v>1157</v>
      </c>
      <c r="F300" s="22" t="s">
        <v>1158</v>
      </c>
      <c r="G300" s="23">
        <v>7.4244</v>
      </c>
      <c r="H300" s="23"/>
      <c r="I300" s="21" t="s">
        <v>963</v>
      </c>
      <c r="J300" s="21" t="s">
        <v>1007</v>
      </c>
      <c r="K300" s="21" t="s">
        <v>357</v>
      </c>
      <c r="L300" s="83"/>
      <c r="N300" s="26"/>
    </row>
    <row r="301" spans="2:14" s="25" customFormat="1" ht="54.75" customHeight="1">
      <c r="B301" s="20">
        <f t="shared" si="4"/>
        <v>292</v>
      </c>
      <c r="C301" s="20" t="s">
        <v>331</v>
      </c>
      <c r="D301" s="22" t="s">
        <v>2098</v>
      </c>
      <c r="E301" s="52" t="s">
        <v>416</v>
      </c>
      <c r="F301" s="53" t="s">
        <v>969</v>
      </c>
      <c r="G301" s="23">
        <v>0.2065</v>
      </c>
      <c r="H301" s="23">
        <v>6042</v>
      </c>
      <c r="I301" s="21" t="s">
        <v>1060</v>
      </c>
      <c r="J301" s="21" t="s">
        <v>1265</v>
      </c>
      <c r="K301" s="21" t="s">
        <v>674</v>
      </c>
      <c r="L301" s="83"/>
      <c r="N301" s="26"/>
    </row>
    <row r="302" spans="2:14" s="25" customFormat="1" ht="54.75" customHeight="1">
      <c r="B302" s="20">
        <f t="shared" si="4"/>
        <v>293</v>
      </c>
      <c r="C302" s="20" t="s">
        <v>1530</v>
      </c>
      <c r="D302" s="22" t="s">
        <v>1045</v>
      </c>
      <c r="E302" s="22" t="s">
        <v>1046</v>
      </c>
      <c r="F302" s="22" t="s">
        <v>1047</v>
      </c>
      <c r="G302" s="23">
        <v>317.2387</v>
      </c>
      <c r="H302" s="23"/>
      <c r="I302" s="21" t="s">
        <v>1061</v>
      </c>
      <c r="J302" s="21" t="s">
        <v>297</v>
      </c>
      <c r="K302" s="21" t="s">
        <v>1115</v>
      </c>
      <c r="L302" s="83"/>
      <c r="N302" s="26"/>
    </row>
    <row r="303" spans="2:14" s="25" customFormat="1" ht="54.75" customHeight="1">
      <c r="B303" s="20">
        <f t="shared" si="4"/>
        <v>294</v>
      </c>
      <c r="C303" s="21" t="s">
        <v>779</v>
      </c>
      <c r="D303" s="22" t="s">
        <v>55</v>
      </c>
      <c r="E303" s="22" t="s">
        <v>434</v>
      </c>
      <c r="F303" s="22" t="s">
        <v>435</v>
      </c>
      <c r="G303" s="23">
        <v>72.8673</v>
      </c>
      <c r="H303" s="23"/>
      <c r="I303" s="24" t="s">
        <v>1061</v>
      </c>
      <c r="J303" s="24" t="s">
        <v>4</v>
      </c>
      <c r="K303" s="24" t="s">
        <v>1115</v>
      </c>
      <c r="L303" s="83"/>
      <c r="N303" s="26"/>
    </row>
    <row r="304" spans="2:255" s="25" customFormat="1" ht="54.75" customHeight="1">
      <c r="B304" s="20">
        <f t="shared" si="4"/>
        <v>295</v>
      </c>
      <c r="C304" s="20" t="s">
        <v>3050</v>
      </c>
      <c r="D304" s="22" t="s">
        <v>2233</v>
      </c>
      <c r="E304" s="22" t="s">
        <v>1911</v>
      </c>
      <c r="F304" s="22" t="s">
        <v>1910</v>
      </c>
      <c r="G304" s="23">
        <v>0.3696</v>
      </c>
      <c r="H304" s="23">
        <v>29731.87</v>
      </c>
      <c r="I304" s="28" t="s">
        <v>963</v>
      </c>
      <c r="J304" s="28" t="s">
        <v>6</v>
      </c>
      <c r="K304" s="28" t="s">
        <v>674</v>
      </c>
      <c r="IU304" s="25">
        <f>SUM(A304:IT304)</f>
        <v>30027.2396</v>
      </c>
    </row>
    <row r="305" spans="2:14" s="25" customFormat="1" ht="54.75" customHeight="1">
      <c r="B305" s="20">
        <f t="shared" si="4"/>
        <v>296</v>
      </c>
      <c r="C305" s="21" t="s">
        <v>766</v>
      </c>
      <c r="D305" s="22" t="s">
        <v>2096</v>
      </c>
      <c r="E305" s="22" t="s">
        <v>73</v>
      </c>
      <c r="F305" s="22" t="s">
        <v>74</v>
      </c>
      <c r="G305" s="23">
        <v>1.5449</v>
      </c>
      <c r="H305" s="23">
        <v>7453</v>
      </c>
      <c r="I305" s="21" t="s">
        <v>963</v>
      </c>
      <c r="J305" s="21" t="s">
        <v>359</v>
      </c>
      <c r="K305" s="21" t="s">
        <v>674</v>
      </c>
      <c r="L305" s="83"/>
      <c r="N305" s="26"/>
    </row>
    <row r="306" spans="2:12" s="25" customFormat="1" ht="54.75" customHeight="1">
      <c r="B306" s="20">
        <f t="shared" si="4"/>
        <v>297</v>
      </c>
      <c r="C306" s="20" t="s">
        <v>1902</v>
      </c>
      <c r="D306" s="22" t="s">
        <v>2093</v>
      </c>
      <c r="E306" s="22" t="s">
        <v>1689</v>
      </c>
      <c r="F306" s="22" t="s">
        <v>1690</v>
      </c>
      <c r="G306" s="23">
        <v>0.9939</v>
      </c>
      <c r="H306" s="23">
        <v>5171.97</v>
      </c>
      <c r="I306" s="21" t="s">
        <v>1058</v>
      </c>
      <c r="J306" s="28" t="s">
        <v>1211</v>
      </c>
      <c r="K306" s="28" t="s">
        <v>674</v>
      </c>
      <c r="L306" s="83"/>
    </row>
    <row r="307" spans="2:12" s="25" customFormat="1" ht="54" customHeight="1">
      <c r="B307" s="20">
        <f t="shared" si="4"/>
        <v>298</v>
      </c>
      <c r="C307" s="20" t="s">
        <v>3051</v>
      </c>
      <c r="D307" s="22" t="s">
        <v>2321</v>
      </c>
      <c r="E307" s="22" t="s">
        <v>1784</v>
      </c>
      <c r="F307" s="22" t="s">
        <v>1785</v>
      </c>
      <c r="G307" s="23">
        <v>0.6977</v>
      </c>
      <c r="H307" s="23">
        <v>44469</v>
      </c>
      <c r="I307" s="28" t="s">
        <v>963</v>
      </c>
      <c r="J307" s="28" t="s">
        <v>1266</v>
      </c>
      <c r="K307" s="28" t="s">
        <v>674</v>
      </c>
      <c r="L307" s="83"/>
    </row>
    <row r="308" spans="2:14" s="25" customFormat="1" ht="54.75" customHeight="1">
      <c r="B308" s="20">
        <f t="shared" si="4"/>
        <v>299</v>
      </c>
      <c r="C308" s="20" t="s">
        <v>869</v>
      </c>
      <c r="D308" s="22" t="s">
        <v>2094</v>
      </c>
      <c r="E308" s="22" t="s">
        <v>1038</v>
      </c>
      <c r="F308" s="22" t="s">
        <v>826</v>
      </c>
      <c r="G308" s="23">
        <v>5</v>
      </c>
      <c r="H308" s="23">
        <v>22034</v>
      </c>
      <c r="I308" s="28" t="s">
        <v>963</v>
      </c>
      <c r="J308" s="28" t="s">
        <v>234</v>
      </c>
      <c r="K308" s="28" t="s">
        <v>674</v>
      </c>
      <c r="L308" s="83"/>
      <c r="N308" s="26"/>
    </row>
    <row r="309" spans="2:12" s="25" customFormat="1" ht="54.75" customHeight="1">
      <c r="B309" s="20">
        <f t="shared" si="4"/>
        <v>300</v>
      </c>
      <c r="C309" s="20" t="s">
        <v>1898</v>
      </c>
      <c r="D309" s="22" t="s">
        <v>2095</v>
      </c>
      <c r="E309" s="22" t="s">
        <v>1646</v>
      </c>
      <c r="F309" s="22" t="s">
        <v>740</v>
      </c>
      <c r="G309" s="23">
        <v>4.926</v>
      </c>
      <c r="H309" s="23">
        <v>39435.55</v>
      </c>
      <c r="I309" s="28" t="s">
        <v>963</v>
      </c>
      <c r="J309" s="28" t="s">
        <v>234</v>
      </c>
      <c r="K309" s="28" t="s">
        <v>674</v>
      </c>
      <c r="L309" s="83"/>
    </row>
    <row r="310" spans="2:14" s="25" customFormat="1" ht="54.75" customHeight="1">
      <c r="B310" s="20">
        <f t="shared" si="4"/>
        <v>301</v>
      </c>
      <c r="C310" s="20" t="s">
        <v>1577</v>
      </c>
      <c r="D310" s="22" t="s">
        <v>2092</v>
      </c>
      <c r="E310" s="22" t="s">
        <v>1396</v>
      </c>
      <c r="F310" s="22" t="s">
        <v>1397</v>
      </c>
      <c r="G310" s="23">
        <v>0.2997</v>
      </c>
      <c r="H310" s="23">
        <v>16389.34</v>
      </c>
      <c r="I310" s="28" t="s">
        <v>963</v>
      </c>
      <c r="J310" s="28" t="s">
        <v>237</v>
      </c>
      <c r="K310" s="28" t="s">
        <v>674</v>
      </c>
      <c r="L310" s="83"/>
      <c r="N310" s="26"/>
    </row>
    <row r="311" spans="2:14" s="25" customFormat="1" ht="54.75" customHeight="1">
      <c r="B311" s="20">
        <f t="shared" si="4"/>
        <v>302</v>
      </c>
      <c r="C311" s="21" t="s">
        <v>767</v>
      </c>
      <c r="D311" s="22" t="s">
        <v>2087</v>
      </c>
      <c r="E311" s="22" t="s">
        <v>1580</v>
      </c>
      <c r="F311" s="22" t="s">
        <v>322</v>
      </c>
      <c r="G311" s="23">
        <v>0.5</v>
      </c>
      <c r="H311" s="23">
        <v>12064.8</v>
      </c>
      <c r="I311" s="21" t="s">
        <v>1242</v>
      </c>
      <c r="J311" s="21" t="s">
        <v>1090</v>
      </c>
      <c r="K311" s="24" t="s">
        <v>674</v>
      </c>
      <c r="L311" s="83"/>
      <c r="N311" s="26"/>
    </row>
    <row r="312" spans="2:12" s="25" customFormat="1" ht="54.75" customHeight="1">
      <c r="B312" s="20">
        <f t="shared" si="4"/>
        <v>303</v>
      </c>
      <c r="C312" s="20" t="s">
        <v>1825</v>
      </c>
      <c r="D312" s="22" t="s">
        <v>2088</v>
      </c>
      <c r="E312" s="22" t="s">
        <v>1698</v>
      </c>
      <c r="F312" s="22" t="s">
        <v>736</v>
      </c>
      <c r="G312" s="23">
        <v>2.5093</v>
      </c>
      <c r="H312" s="23">
        <v>120200</v>
      </c>
      <c r="I312" s="28" t="s">
        <v>963</v>
      </c>
      <c r="J312" s="28" t="s">
        <v>359</v>
      </c>
      <c r="K312" s="28" t="s">
        <v>674</v>
      </c>
      <c r="L312" s="83"/>
    </row>
    <row r="313" spans="2:12" s="25" customFormat="1" ht="54.75" customHeight="1">
      <c r="B313" s="20">
        <f t="shared" si="4"/>
        <v>304</v>
      </c>
      <c r="C313" s="20" t="s">
        <v>1826</v>
      </c>
      <c r="D313" s="22" t="s">
        <v>1640</v>
      </c>
      <c r="E313" s="22" t="s">
        <v>1642</v>
      </c>
      <c r="F313" s="22" t="s">
        <v>1641</v>
      </c>
      <c r="G313" s="23">
        <v>22</v>
      </c>
      <c r="H313" s="23"/>
      <c r="I313" s="28" t="s">
        <v>1062</v>
      </c>
      <c r="J313" s="28" t="s">
        <v>1006</v>
      </c>
      <c r="K313" s="28" t="s">
        <v>360</v>
      </c>
      <c r="L313" s="83"/>
    </row>
    <row r="314" spans="2:14" s="25" customFormat="1" ht="54.75" customHeight="1">
      <c r="B314" s="20">
        <f t="shared" si="4"/>
        <v>305</v>
      </c>
      <c r="C314" s="20" t="s">
        <v>1299</v>
      </c>
      <c r="D314" s="22" t="s">
        <v>2089</v>
      </c>
      <c r="E314" s="22" t="s">
        <v>29</v>
      </c>
      <c r="F314" s="31" t="s">
        <v>1028</v>
      </c>
      <c r="G314" s="23">
        <v>8.1893</v>
      </c>
      <c r="H314" s="23">
        <v>22322</v>
      </c>
      <c r="I314" s="47" t="s">
        <v>963</v>
      </c>
      <c r="J314" s="21" t="s">
        <v>236</v>
      </c>
      <c r="K314" s="21" t="s">
        <v>674</v>
      </c>
      <c r="L314" s="83"/>
      <c r="N314" s="26"/>
    </row>
    <row r="315" spans="2:14" s="25" customFormat="1" ht="54.75" customHeight="1">
      <c r="B315" s="20">
        <f t="shared" si="4"/>
        <v>306</v>
      </c>
      <c r="C315" s="27" t="s">
        <v>1745</v>
      </c>
      <c r="D315" s="22" t="s">
        <v>2090</v>
      </c>
      <c r="E315" s="22" t="s">
        <v>68</v>
      </c>
      <c r="F315" s="22" t="s">
        <v>75</v>
      </c>
      <c r="G315" s="23">
        <v>10.32</v>
      </c>
      <c r="H315" s="23">
        <v>69814.43</v>
      </c>
      <c r="I315" s="21" t="s">
        <v>965</v>
      </c>
      <c r="J315" s="21" t="s">
        <v>233</v>
      </c>
      <c r="K315" s="21" t="s">
        <v>674</v>
      </c>
      <c r="L315" s="83"/>
      <c r="N315" s="26"/>
    </row>
    <row r="316" spans="2:14" s="25" customFormat="1" ht="54.75" customHeight="1">
      <c r="B316" s="20">
        <f t="shared" si="4"/>
        <v>307</v>
      </c>
      <c r="C316" s="21" t="s">
        <v>768</v>
      </c>
      <c r="D316" s="22" t="s">
        <v>2091</v>
      </c>
      <c r="E316" s="43" t="s">
        <v>216</v>
      </c>
      <c r="F316" s="22" t="s">
        <v>736</v>
      </c>
      <c r="G316" s="23">
        <v>31.6089</v>
      </c>
      <c r="H316" s="23">
        <v>116431</v>
      </c>
      <c r="I316" s="54" t="s">
        <v>1062</v>
      </c>
      <c r="J316" s="54" t="s">
        <v>1006</v>
      </c>
      <c r="K316" s="54" t="s">
        <v>674</v>
      </c>
      <c r="L316" s="83"/>
      <c r="N316" s="26"/>
    </row>
    <row r="317" spans="2:12" s="25" customFormat="1" ht="54.75" customHeight="1">
      <c r="B317" s="20">
        <f t="shared" si="4"/>
        <v>308</v>
      </c>
      <c r="C317" s="20" t="s">
        <v>1885</v>
      </c>
      <c r="D317" s="22" t="s">
        <v>2086</v>
      </c>
      <c r="E317" s="22" t="s">
        <v>1574</v>
      </c>
      <c r="F317" s="22" t="s">
        <v>736</v>
      </c>
      <c r="G317" s="23">
        <v>0.29095</v>
      </c>
      <c r="H317" s="23">
        <v>42941</v>
      </c>
      <c r="I317" s="28" t="s">
        <v>963</v>
      </c>
      <c r="J317" s="28" t="s">
        <v>236</v>
      </c>
      <c r="K317" s="28" t="s">
        <v>674</v>
      </c>
      <c r="L317" s="83"/>
    </row>
    <row r="318" spans="2:14" s="25" customFormat="1" ht="54.75" customHeight="1">
      <c r="B318" s="20">
        <f t="shared" si="4"/>
        <v>309</v>
      </c>
      <c r="C318" s="21" t="s">
        <v>771</v>
      </c>
      <c r="D318" s="31" t="s">
        <v>260</v>
      </c>
      <c r="E318" s="22" t="s">
        <v>440</v>
      </c>
      <c r="F318" s="22" t="s">
        <v>736</v>
      </c>
      <c r="G318" s="23">
        <v>11.9261</v>
      </c>
      <c r="H318" s="23"/>
      <c r="I318" s="21" t="s">
        <v>963</v>
      </c>
      <c r="J318" s="21" t="s">
        <v>6</v>
      </c>
      <c r="K318" s="21" t="s">
        <v>360</v>
      </c>
      <c r="L318" s="83"/>
      <c r="N318" s="26"/>
    </row>
    <row r="319" spans="1:256" s="34" customFormat="1" ht="54.75" customHeight="1">
      <c r="A319" s="25"/>
      <c r="B319" s="20">
        <f t="shared" si="4"/>
        <v>310</v>
      </c>
      <c r="C319" s="20" t="s">
        <v>1775</v>
      </c>
      <c r="D319" s="22" t="s">
        <v>2085</v>
      </c>
      <c r="E319" s="22" t="s">
        <v>1648</v>
      </c>
      <c r="F319" s="22" t="s">
        <v>1647</v>
      </c>
      <c r="G319" s="23">
        <v>10</v>
      </c>
      <c r="H319" s="23">
        <v>39435.55</v>
      </c>
      <c r="I319" s="28" t="s">
        <v>1057</v>
      </c>
      <c r="J319" s="28" t="s">
        <v>898</v>
      </c>
      <c r="K319" s="28" t="s">
        <v>674</v>
      </c>
      <c r="L319" s="83"/>
      <c r="M319" s="25"/>
      <c r="N319" s="26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  <c r="GN319" s="25"/>
      <c r="GO319" s="25"/>
      <c r="GP319" s="25"/>
      <c r="GQ319" s="25"/>
      <c r="GR319" s="25"/>
      <c r="GS319" s="25"/>
      <c r="GT319" s="25"/>
      <c r="GU319" s="25"/>
      <c r="GV319" s="25"/>
      <c r="GW319" s="25"/>
      <c r="GX319" s="25"/>
      <c r="GY319" s="25"/>
      <c r="GZ319" s="25"/>
      <c r="HA319" s="25"/>
      <c r="HB319" s="25"/>
      <c r="HC319" s="25"/>
      <c r="HD319" s="25"/>
      <c r="HE319" s="25"/>
      <c r="HF319" s="25"/>
      <c r="HG319" s="25"/>
      <c r="HH319" s="25"/>
      <c r="HI319" s="25"/>
      <c r="HJ319" s="25"/>
      <c r="HK319" s="25"/>
      <c r="HL319" s="25"/>
      <c r="HM319" s="25"/>
      <c r="HN319" s="25"/>
      <c r="HO319" s="25"/>
      <c r="HP319" s="25"/>
      <c r="HQ319" s="25"/>
      <c r="HR319" s="25"/>
      <c r="HS319" s="25"/>
      <c r="HT319" s="25"/>
      <c r="HU319" s="25"/>
      <c r="HV319" s="25"/>
      <c r="HW319" s="25"/>
      <c r="HX319" s="25"/>
      <c r="HY319" s="25"/>
      <c r="HZ319" s="25"/>
      <c r="IA319" s="25"/>
      <c r="IB319" s="25"/>
      <c r="IC319" s="25"/>
      <c r="ID319" s="25"/>
      <c r="IE319" s="25"/>
      <c r="IF319" s="25"/>
      <c r="IG319" s="25"/>
      <c r="IH319" s="25"/>
      <c r="IV319" s="25"/>
    </row>
    <row r="320" spans="2:14" s="25" customFormat="1" ht="54.75" customHeight="1">
      <c r="B320" s="20">
        <f t="shared" si="4"/>
        <v>311</v>
      </c>
      <c r="C320" s="21" t="s">
        <v>769</v>
      </c>
      <c r="D320" s="22" t="s">
        <v>2081</v>
      </c>
      <c r="E320" s="22" t="s">
        <v>823</v>
      </c>
      <c r="F320" s="22" t="s">
        <v>736</v>
      </c>
      <c r="G320" s="23">
        <v>0.4437</v>
      </c>
      <c r="H320" s="23">
        <v>16900</v>
      </c>
      <c r="I320" s="28" t="s">
        <v>963</v>
      </c>
      <c r="J320" s="28" t="s">
        <v>237</v>
      </c>
      <c r="K320" s="28" t="s">
        <v>674</v>
      </c>
      <c r="L320" s="83"/>
      <c r="N320" s="26"/>
    </row>
    <row r="321" spans="1:255" s="34" customFormat="1" ht="54.75" customHeight="1">
      <c r="A321" s="25"/>
      <c r="B321" s="20">
        <f t="shared" si="4"/>
        <v>312</v>
      </c>
      <c r="C321" s="21" t="s">
        <v>770</v>
      </c>
      <c r="D321" s="22" t="s">
        <v>2082</v>
      </c>
      <c r="E321" s="22" t="s">
        <v>323</v>
      </c>
      <c r="F321" s="22" t="s">
        <v>736</v>
      </c>
      <c r="G321" s="23">
        <v>0.615</v>
      </c>
      <c r="H321" s="23">
        <v>22054.86</v>
      </c>
      <c r="I321" s="21" t="s">
        <v>963</v>
      </c>
      <c r="J321" s="21" t="s">
        <v>237</v>
      </c>
      <c r="K321" s="21" t="s">
        <v>674</v>
      </c>
      <c r="L321" s="83"/>
      <c r="M321" s="25"/>
      <c r="N321" s="26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  <c r="IO321" s="25"/>
      <c r="IP321" s="25"/>
      <c r="IQ321" s="25"/>
      <c r="IR321" s="25"/>
      <c r="IS321" s="25"/>
      <c r="IT321" s="25"/>
      <c r="IU321" s="25"/>
    </row>
    <row r="322" spans="2:13" s="25" customFormat="1" ht="54.75" customHeight="1">
      <c r="B322" s="20">
        <f t="shared" si="4"/>
        <v>313</v>
      </c>
      <c r="C322" s="20" t="s">
        <v>3052</v>
      </c>
      <c r="D322" s="22" t="s">
        <v>2281</v>
      </c>
      <c r="E322" s="22" t="s">
        <v>1760</v>
      </c>
      <c r="F322" s="22" t="s">
        <v>1761</v>
      </c>
      <c r="G322" s="23">
        <v>2.1928</v>
      </c>
      <c r="H322" s="23">
        <v>86342.41</v>
      </c>
      <c r="I322" s="28" t="s">
        <v>963</v>
      </c>
      <c r="J322" s="28" t="s">
        <v>1266</v>
      </c>
      <c r="K322" s="28" t="s">
        <v>674</v>
      </c>
      <c r="M322" s="21"/>
    </row>
    <row r="323" spans="2:256" s="25" customFormat="1" ht="54.75" customHeight="1">
      <c r="B323" s="20">
        <f t="shared" si="4"/>
        <v>314</v>
      </c>
      <c r="C323" s="20" t="s">
        <v>1587</v>
      </c>
      <c r="D323" s="22" t="s">
        <v>2083</v>
      </c>
      <c r="E323" s="22" t="s">
        <v>1371</v>
      </c>
      <c r="F323" s="22" t="s">
        <v>1372</v>
      </c>
      <c r="G323" s="23">
        <v>4.4924</v>
      </c>
      <c r="H323" s="23">
        <v>58159</v>
      </c>
      <c r="I323" s="21" t="s">
        <v>963</v>
      </c>
      <c r="J323" s="28" t="s">
        <v>1266</v>
      </c>
      <c r="K323" s="21" t="s">
        <v>674</v>
      </c>
      <c r="L323" s="83"/>
      <c r="N323" s="26"/>
      <c r="IV323" s="34"/>
    </row>
    <row r="324" spans="2:14" s="25" customFormat="1" ht="54.75" customHeight="1">
      <c r="B324" s="20">
        <f t="shared" si="4"/>
        <v>315</v>
      </c>
      <c r="C324" s="20" t="s">
        <v>1449</v>
      </c>
      <c r="D324" s="22" t="s">
        <v>2084</v>
      </c>
      <c r="E324" s="22" t="s">
        <v>1139</v>
      </c>
      <c r="F324" s="22" t="s">
        <v>355</v>
      </c>
      <c r="G324" s="23">
        <v>1.3493</v>
      </c>
      <c r="H324" s="23">
        <v>13641</v>
      </c>
      <c r="I324" s="28" t="s">
        <v>963</v>
      </c>
      <c r="J324" s="28" t="s">
        <v>236</v>
      </c>
      <c r="K324" s="21" t="s">
        <v>674</v>
      </c>
      <c r="L324" s="83"/>
      <c r="N324" s="26"/>
    </row>
    <row r="325" spans="2:14" s="25" customFormat="1" ht="54.75" customHeight="1">
      <c r="B325" s="20">
        <f t="shared" si="4"/>
        <v>316</v>
      </c>
      <c r="C325" s="20" t="s">
        <v>1588</v>
      </c>
      <c r="D325" s="22" t="s">
        <v>1562</v>
      </c>
      <c r="E325" s="22" t="s">
        <v>1564</v>
      </c>
      <c r="F325" s="22" t="s">
        <v>736</v>
      </c>
      <c r="G325" s="23">
        <v>30.41</v>
      </c>
      <c r="H325" s="23"/>
      <c r="I325" s="28" t="s">
        <v>1058</v>
      </c>
      <c r="J325" s="28" t="s">
        <v>1016</v>
      </c>
      <c r="K325" s="28" t="s">
        <v>357</v>
      </c>
      <c r="L325" s="83"/>
      <c r="N325" s="26"/>
    </row>
    <row r="326" spans="2:14" s="25" customFormat="1" ht="54.75" customHeight="1">
      <c r="B326" s="20">
        <f t="shared" si="4"/>
        <v>317</v>
      </c>
      <c r="C326" s="21" t="s">
        <v>772</v>
      </c>
      <c r="D326" s="22" t="s">
        <v>2080</v>
      </c>
      <c r="E326" s="22" t="s">
        <v>1626</v>
      </c>
      <c r="F326" s="22" t="s">
        <v>736</v>
      </c>
      <c r="G326" s="23">
        <v>17.5</v>
      </c>
      <c r="H326" s="23">
        <v>101735.57</v>
      </c>
      <c r="I326" s="24" t="s">
        <v>964</v>
      </c>
      <c r="J326" s="29" t="s">
        <v>1241</v>
      </c>
      <c r="K326" s="24" t="s">
        <v>674</v>
      </c>
      <c r="L326" s="83"/>
      <c r="N326" s="26"/>
    </row>
    <row r="327" spans="2:13" s="25" customFormat="1" ht="54.75" customHeight="1">
      <c r="B327" s="20">
        <f t="shared" si="4"/>
        <v>318</v>
      </c>
      <c r="C327" s="20" t="s">
        <v>3053</v>
      </c>
      <c r="D327" s="22" t="s">
        <v>2283</v>
      </c>
      <c r="E327" s="22" t="s">
        <v>1533</v>
      </c>
      <c r="F327" s="22" t="s">
        <v>1534</v>
      </c>
      <c r="G327" s="23">
        <v>12.178</v>
      </c>
      <c r="H327" s="23">
        <v>29599.43</v>
      </c>
      <c r="I327" s="28" t="s">
        <v>965</v>
      </c>
      <c r="J327" s="28" t="s">
        <v>1212</v>
      </c>
      <c r="K327" s="28" t="s">
        <v>674</v>
      </c>
      <c r="M327" s="21"/>
    </row>
    <row r="328" spans="2:14" s="25" customFormat="1" ht="54.75" customHeight="1">
      <c r="B328" s="20">
        <f t="shared" si="4"/>
        <v>319</v>
      </c>
      <c r="C328" s="20" t="s">
        <v>1673</v>
      </c>
      <c r="D328" s="22" t="s">
        <v>2079</v>
      </c>
      <c r="E328" s="22" t="s">
        <v>1605</v>
      </c>
      <c r="F328" s="22" t="s">
        <v>736</v>
      </c>
      <c r="G328" s="23">
        <v>3.521</v>
      </c>
      <c r="H328" s="23">
        <v>85795.67</v>
      </c>
      <c r="I328" s="28" t="s">
        <v>965</v>
      </c>
      <c r="J328" s="28" t="s">
        <v>640</v>
      </c>
      <c r="K328" s="21" t="s">
        <v>674</v>
      </c>
      <c r="L328" s="83"/>
      <c r="N328" s="26"/>
    </row>
    <row r="329" spans="2:14" s="25" customFormat="1" ht="54.75" customHeight="1">
      <c r="B329" s="20">
        <f t="shared" si="4"/>
        <v>320</v>
      </c>
      <c r="C329" s="21" t="s">
        <v>773</v>
      </c>
      <c r="D329" s="22" t="s">
        <v>2142</v>
      </c>
      <c r="E329" s="22" t="s">
        <v>972</v>
      </c>
      <c r="F329" s="22" t="s">
        <v>736</v>
      </c>
      <c r="G329" s="23">
        <v>1.6076</v>
      </c>
      <c r="H329" s="23">
        <v>92830</v>
      </c>
      <c r="I329" s="28" t="s">
        <v>963</v>
      </c>
      <c r="J329" s="28" t="s">
        <v>236</v>
      </c>
      <c r="K329" s="21" t="s">
        <v>674</v>
      </c>
      <c r="L329" s="83"/>
      <c r="N329" s="26"/>
    </row>
    <row r="330" spans="2:14" s="25" customFormat="1" ht="54.75" customHeight="1">
      <c r="B330" s="20">
        <f t="shared" si="4"/>
        <v>321</v>
      </c>
      <c r="C330" s="20" t="s">
        <v>870</v>
      </c>
      <c r="D330" s="30" t="s">
        <v>1199</v>
      </c>
      <c r="E330" s="22" t="s">
        <v>46</v>
      </c>
      <c r="F330" s="22" t="s">
        <v>47</v>
      </c>
      <c r="G330" s="23">
        <v>3.3099</v>
      </c>
      <c r="H330" s="23"/>
      <c r="I330" s="21" t="s">
        <v>965</v>
      </c>
      <c r="J330" s="21" t="s">
        <v>1010</v>
      </c>
      <c r="K330" s="28" t="s">
        <v>672</v>
      </c>
      <c r="L330" s="83"/>
      <c r="N330" s="26"/>
    </row>
    <row r="331" spans="2:13" s="25" customFormat="1" ht="54.75" customHeight="1">
      <c r="B331" s="20">
        <f aca="true" t="shared" si="5" ref="B331:B394">B330+1</f>
        <v>322</v>
      </c>
      <c r="C331" s="20" t="s">
        <v>3054</v>
      </c>
      <c r="D331" s="22" t="s">
        <v>1747</v>
      </c>
      <c r="E331" s="22" t="s">
        <v>1748</v>
      </c>
      <c r="F331" s="22" t="s">
        <v>1028</v>
      </c>
      <c r="G331" s="23">
        <v>2.4911</v>
      </c>
      <c r="H331" s="23"/>
      <c r="I331" s="28" t="s">
        <v>965</v>
      </c>
      <c r="J331" s="28" t="s">
        <v>640</v>
      </c>
      <c r="K331" s="28" t="s">
        <v>360</v>
      </c>
      <c r="M331" s="21"/>
    </row>
    <row r="332" spans="2:14" s="25" customFormat="1" ht="54.75" customHeight="1">
      <c r="B332" s="20">
        <f t="shared" si="5"/>
        <v>323</v>
      </c>
      <c r="C332" s="21" t="s">
        <v>1628</v>
      </c>
      <c r="D332" s="22" t="s">
        <v>2077</v>
      </c>
      <c r="E332" s="22" t="s">
        <v>971</v>
      </c>
      <c r="F332" s="22" t="s">
        <v>970</v>
      </c>
      <c r="G332" s="23">
        <v>0.3612</v>
      </c>
      <c r="H332" s="23">
        <v>57454</v>
      </c>
      <c r="I332" s="21" t="s">
        <v>963</v>
      </c>
      <c r="J332" s="21" t="s">
        <v>237</v>
      </c>
      <c r="K332" s="21" t="s">
        <v>674</v>
      </c>
      <c r="L332" s="83"/>
      <c r="N332" s="26"/>
    </row>
    <row r="333" spans="2:256" s="25" customFormat="1" ht="54.75" customHeight="1">
      <c r="B333" s="20">
        <f t="shared" si="5"/>
        <v>324</v>
      </c>
      <c r="C333" s="20" t="s">
        <v>3156</v>
      </c>
      <c r="D333" s="22" t="s">
        <v>2242</v>
      </c>
      <c r="E333" s="22" t="s">
        <v>2948</v>
      </c>
      <c r="F333" s="22" t="s">
        <v>2949</v>
      </c>
      <c r="G333" s="98">
        <v>0.3572</v>
      </c>
      <c r="H333" s="29">
        <v>14891.46</v>
      </c>
      <c r="I333" s="28" t="s">
        <v>963</v>
      </c>
      <c r="J333" s="28" t="s">
        <v>1015</v>
      </c>
      <c r="K333" s="28" t="s">
        <v>674</v>
      </c>
      <c r="IV333" s="25">
        <f>SUM(A333:IU333)</f>
        <v>15215.8172</v>
      </c>
    </row>
    <row r="334" spans="2:12" s="25" customFormat="1" ht="54.75" customHeight="1">
      <c r="B334" s="20">
        <f t="shared" si="5"/>
        <v>325</v>
      </c>
      <c r="C334" s="20" t="s">
        <v>1900</v>
      </c>
      <c r="D334" s="22" t="s">
        <v>2078</v>
      </c>
      <c r="E334" s="22" t="s">
        <v>1575</v>
      </c>
      <c r="F334" s="22" t="s">
        <v>1576</v>
      </c>
      <c r="G334" s="23">
        <v>0.5646</v>
      </c>
      <c r="H334" s="23">
        <v>31509.64</v>
      </c>
      <c r="I334" s="28" t="s">
        <v>963</v>
      </c>
      <c r="J334" s="28" t="s">
        <v>236</v>
      </c>
      <c r="K334" s="28" t="s">
        <v>674</v>
      </c>
      <c r="L334" s="83"/>
    </row>
    <row r="335" spans="2:14" s="25" customFormat="1" ht="54.75" customHeight="1">
      <c r="B335" s="20">
        <f t="shared" si="5"/>
        <v>326</v>
      </c>
      <c r="C335" s="20" t="s">
        <v>332</v>
      </c>
      <c r="D335" s="30" t="s">
        <v>897</v>
      </c>
      <c r="E335" s="22" t="s">
        <v>620</v>
      </c>
      <c r="F335" s="22" t="s">
        <v>435</v>
      </c>
      <c r="G335" s="23">
        <v>56.0958</v>
      </c>
      <c r="H335" s="23"/>
      <c r="I335" s="21" t="s">
        <v>1061</v>
      </c>
      <c r="J335" s="21" t="s">
        <v>4</v>
      </c>
      <c r="K335" s="21" t="s">
        <v>1115</v>
      </c>
      <c r="L335" s="83"/>
      <c r="N335" s="26"/>
    </row>
    <row r="336" spans="2:14" s="25" customFormat="1" ht="54.75" customHeight="1">
      <c r="B336" s="20">
        <f t="shared" si="5"/>
        <v>327</v>
      </c>
      <c r="C336" s="21" t="s">
        <v>774</v>
      </c>
      <c r="D336" s="22" t="s">
        <v>375</v>
      </c>
      <c r="E336" s="22" t="s">
        <v>376</v>
      </c>
      <c r="F336" s="22" t="s">
        <v>435</v>
      </c>
      <c r="G336" s="23">
        <v>18.6738</v>
      </c>
      <c r="H336" s="23"/>
      <c r="I336" s="24" t="s">
        <v>1061</v>
      </c>
      <c r="J336" s="21" t="s">
        <v>4</v>
      </c>
      <c r="K336" s="24" t="s">
        <v>1115</v>
      </c>
      <c r="L336" s="83"/>
      <c r="N336" s="26"/>
    </row>
    <row r="337" spans="2:14" s="25" customFormat="1" ht="54.75" customHeight="1">
      <c r="B337" s="20">
        <f t="shared" si="5"/>
        <v>328</v>
      </c>
      <c r="C337" s="21" t="s">
        <v>777</v>
      </c>
      <c r="D337" s="22" t="s">
        <v>3647</v>
      </c>
      <c r="E337" s="22" t="s">
        <v>1017</v>
      </c>
      <c r="F337" s="22" t="s">
        <v>1073</v>
      </c>
      <c r="G337" s="23">
        <v>1.224</v>
      </c>
      <c r="H337" s="23"/>
      <c r="I337" s="21" t="s">
        <v>965</v>
      </c>
      <c r="J337" s="21" t="s">
        <v>233</v>
      </c>
      <c r="K337" s="21" t="s">
        <v>1091</v>
      </c>
      <c r="L337" s="83"/>
      <c r="N337" s="26"/>
    </row>
    <row r="338" spans="2:14" s="25" customFormat="1" ht="54.75" customHeight="1">
      <c r="B338" s="20">
        <f t="shared" si="5"/>
        <v>329</v>
      </c>
      <c r="C338" s="20" t="s">
        <v>1697</v>
      </c>
      <c r="D338" s="22" t="s">
        <v>2076</v>
      </c>
      <c r="E338" s="22" t="s">
        <v>843</v>
      </c>
      <c r="F338" s="22" t="s">
        <v>953</v>
      </c>
      <c r="G338" s="23">
        <v>0.3215</v>
      </c>
      <c r="H338" s="23">
        <v>5618</v>
      </c>
      <c r="I338" s="21" t="s">
        <v>964</v>
      </c>
      <c r="J338" s="21" t="s">
        <v>1200</v>
      </c>
      <c r="K338" s="21" t="s">
        <v>674</v>
      </c>
      <c r="L338" s="83"/>
      <c r="N338" s="26"/>
    </row>
    <row r="339" spans="2:14" s="25" customFormat="1" ht="54.75" customHeight="1">
      <c r="B339" s="20">
        <f t="shared" si="5"/>
        <v>330</v>
      </c>
      <c r="C339" s="21" t="s">
        <v>775</v>
      </c>
      <c r="D339" s="22" t="s">
        <v>300</v>
      </c>
      <c r="E339" s="22" t="s">
        <v>198</v>
      </c>
      <c r="F339" s="22" t="s">
        <v>727</v>
      </c>
      <c r="G339" s="23">
        <v>1.6741</v>
      </c>
      <c r="H339" s="23">
        <v>154000</v>
      </c>
      <c r="I339" s="28" t="s">
        <v>963</v>
      </c>
      <c r="J339" s="28" t="s">
        <v>5</v>
      </c>
      <c r="K339" s="28" t="s">
        <v>358</v>
      </c>
      <c r="L339" s="83"/>
      <c r="N339" s="26"/>
    </row>
    <row r="340" spans="2:14" s="25" customFormat="1" ht="54.75" customHeight="1">
      <c r="B340" s="20">
        <f t="shared" si="5"/>
        <v>331</v>
      </c>
      <c r="C340" s="20" t="s">
        <v>333</v>
      </c>
      <c r="D340" s="22" t="s">
        <v>684</v>
      </c>
      <c r="E340" s="22" t="s">
        <v>450</v>
      </c>
      <c r="F340" s="22" t="s">
        <v>451</v>
      </c>
      <c r="G340" s="23">
        <v>62.7846</v>
      </c>
      <c r="H340" s="23"/>
      <c r="I340" s="24" t="s">
        <v>1062</v>
      </c>
      <c r="J340" s="24" t="s">
        <v>641</v>
      </c>
      <c r="K340" s="28" t="s">
        <v>672</v>
      </c>
      <c r="L340" s="83"/>
      <c r="N340" s="26"/>
    </row>
    <row r="341" spans="2:14" s="25" customFormat="1" ht="54.75" customHeight="1">
      <c r="B341" s="20">
        <f t="shared" si="5"/>
        <v>332</v>
      </c>
      <c r="C341" s="21" t="s">
        <v>780</v>
      </c>
      <c r="D341" s="22" t="s">
        <v>261</v>
      </c>
      <c r="E341" s="22" t="s">
        <v>1318</v>
      </c>
      <c r="F341" s="22" t="s">
        <v>967</v>
      </c>
      <c r="G341" s="23">
        <v>1.094</v>
      </c>
      <c r="H341" s="23"/>
      <c r="I341" s="24" t="s">
        <v>965</v>
      </c>
      <c r="J341" s="24" t="s">
        <v>1010</v>
      </c>
      <c r="K341" s="24" t="s">
        <v>360</v>
      </c>
      <c r="L341" s="83"/>
      <c r="N341" s="26"/>
    </row>
    <row r="342" spans="2:255" s="25" customFormat="1" ht="54.75" customHeight="1">
      <c r="B342" s="20">
        <f t="shared" si="5"/>
        <v>333</v>
      </c>
      <c r="C342" s="20" t="s">
        <v>3055</v>
      </c>
      <c r="D342" s="94" t="s">
        <v>2307</v>
      </c>
      <c r="E342" s="94" t="s">
        <v>2313</v>
      </c>
      <c r="F342" s="94" t="s">
        <v>1728</v>
      </c>
      <c r="G342" s="98">
        <v>14.0557</v>
      </c>
      <c r="H342" s="29">
        <v>123084.47</v>
      </c>
      <c r="I342" s="28" t="s">
        <v>1062</v>
      </c>
      <c r="J342" s="28" t="s">
        <v>2</v>
      </c>
      <c r="K342" s="28" t="s">
        <v>674</v>
      </c>
      <c r="IU342" s="25">
        <f>SUM(A342:IT342)</f>
        <v>123431.5257</v>
      </c>
    </row>
    <row r="343" spans="2:11" s="25" customFormat="1" ht="54.75" customHeight="1">
      <c r="B343" s="20">
        <f t="shared" si="5"/>
        <v>334</v>
      </c>
      <c r="C343" s="20" t="s">
        <v>3056</v>
      </c>
      <c r="D343" s="22" t="s">
        <v>2348</v>
      </c>
      <c r="E343" s="22" t="s">
        <v>1893</v>
      </c>
      <c r="F343" s="22" t="s">
        <v>161</v>
      </c>
      <c r="G343" s="23" t="s">
        <v>1894</v>
      </c>
      <c r="H343" s="23">
        <v>28800</v>
      </c>
      <c r="I343" s="28" t="s">
        <v>963</v>
      </c>
      <c r="J343" s="28" t="s">
        <v>1075</v>
      </c>
      <c r="K343" s="28" t="s">
        <v>674</v>
      </c>
    </row>
    <row r="344" spans="2:14" s="25" customFormat="1" ht="54.75" customHeight="1">
      <c r="B344" s="20">
        <f t="shared" si="5"/>
        <v>335</v>
      </c>
      <c r="C344" s="21" t="s">
        <v>781</v>
      </c>
      <c r="D344" s="22" t="s">
        <v>56</v>
      </c>
      <c r="E344" s="22" t="s">
        <v>836</v>
      </c>
      <c r="F344" s="22" t="s">
        <v>837</v>
      </c>
      <c r="G344" s="23">
        <v>76.59</v>
      </c>
      <c r="H344" s="23"/>
      <c r="I344" s="24" t="s">
        <v>1062</v>
      </c>
      <c r="J344" s="24" t="s">
        <v>1238</v>
      </c>
      <c r="K344" s="28" t="s">
        <v>672</v>
      </c>
      <c r="L344" s="83"/>
      <c r="N344" s="26"/>
    </row>
    <row r="345" spans="2:12" ht="54.75" customHeight="1">
      <c r="B345" s="20">
        <f t="shared" si="5"/>
        <v>336</v>
      </c>
      <c r="C345" s="21" t="s">
        <v>782</v>
      </c>
      <c r="D345" s="37" t="s">
        <v>2071</v>
      </c>
      <c r="E345" s="22" t="s">
        <v>838</v>
      </c>
      <c r="F345" s="22" t="s">
        <v>839</v>
      </c>
      <c r="G345" s="23">
        <v>0.2469</v>
      </c>
      <c r="H345" s="23">
        <v>56385</v>
      </c>
      <c r="I345" s="24" t="s">
        <v>963</v>
      </c>
      <c r="J345" s="24" t="s">
        <v>1266</v>
      </c>
      <c r="K345" s="24" t="s">
        <v>674</v>
      </c>
      <c r="L345" s="83"/>
    </row>
    <row r="346" spans="2:14" s="25" customFormat="1" ht="54.75" customHeight="1">
      <c r="B346" s="20">
        <f t="shared" si="5"/>
        <v>337</v>
      </c>
      <c r="C346" s="21" t="s">
        <v>776</v>
      </c>
      <c r="D346" s="22" t="s">
        <v>2072</v>
      </c>
      <c r="E346" s="22" t="s">
        <v>165</v>
      </c>
      <c r="F346" s="22" t="s">
        <v>497</v>
      </c>
      <c r="G346" s="23">
        <v>0.1257</v>
      </c>
      <c r="H346" s="23">
        <v>26338</v>
      </c>
      <c r="I346" s="21" t="s">
        <v>963</v>
      </c>
      <c r="J346" s="21" t="s">
        <v>1266</v>
      </c>
      <c r="K346" s="21" t="s">
        <v>674</v>
      </c>
      <c r="L346" s="83"/>
      <c r="N346" s="26"/>
    </row>
    <row r="347" spans="2:14" s="25" customFormat="1" ht="54.75" customHeight="1">
      <c r="B347" s="20">
        <f t="shared" si="5"/>
        <v>338</v>
      </c>
      <c r="C347" s="20" t="s">
        <v>1551</v>
      </c>
      <c r="D347" s="22" t="s">
        <v>2073</v>
      </c>
      <c r="E347" s="22" t="s">
        <v>467</v>
      </c>
      <c r="F347" s="22" t="s">
        <v>468</v>
      </c>
      <c r="G347" s="23">
        <v>0.15</v>
      </c>
      <c r="H347" s="23">
        <v>12500</v>
      </c>
      <c r="I347" s="47" t="s">
        <v>963</v>
      </c>
      <c r="J347" s="21" t="s">
        <v>236</v>
      </c>
      <c r="K347" s="21" t="s">
        <v>674</v>
      </c>
      <c r="L347" s="83"/>
      <c r="N347" s="26"/>
    </row>
    <row r="348" spans="2:13" s="25" customFormat="1" ht="54.75" customHeight="1">
      <c r="B348" s="20">
        <f t="shared" si="5"/>
        <v>339</v>
      </c>
      <c r="C348" s="20" t="s">
        <v>3159</v>
      </c>
      <c r="D348" s="30" t="s">
        <v>2955</v>
      </c>
      <c r="E348" s="22" t="s">
        <v>2956</v>
      </c>
      <c r="F348" s="22" t="s">
        <v>2957</v>
      </c>
      <c r="G348" s="23">
        <v>11.9521</v>
      </c>
      <c r="H348" s="23"/>
      <c r="I348" s="28" t="s">
        <v>965</v>
      </c>
      <c r="J348" s="28" t="s">
        <v>1212</v>
      </c>
      <c r="K348" s="28" t="s">
        <v>360</v>
      </c>
      <c r="M348" s="21"/>
    </row>
    <row r="349" spans="2:14" s="25" customFormat="1" ht="54.75" customHeight="1">
      <c r="B349" s="20">
        <f t="shared" si="5"/>
        <v>340</v>
      </c>
      <c r="C349" s="20" t="s">
        <v>1744</v>
      </c>
      <c r="D349" s="22" t="s">
        <v>1590</v>
      </c>
      <c r="E349" s="22" t="s">
        <v>343</v>
      </c>
      <c r="F349" s="22" t="s">
        <v>1627</v>
      </c>
      <c r="G349" s="23">
        <v>116.2244</v>
      </c>
      <c r="H349" s="23"/>
      <c r="I349" s="21" t="s">
        <v>965</v>
      </c>
      <c r="J349" s="21" t="s">
        <v>1212</v>
      </c>
      <c r="K349" s="21" t="s">
        <v>672</v>
      </c>
      <c r="L349" s="83"/>
      <c r="N349" s="26"/>
    </row>
    <row r="350" spans="2:214" s="25" customFormat="1" ht="54.75" customHeight="1">
      <c r="B350" s="20">
        <f t="shared" si="5"/>
        <v>341</v>
      </c>
      <c r="C350" s="21" t="s">
        <v>813</v>
      </c>
      <c r="D350" s="22" t="s">
        <v>262</v>
      </c>
      <c r="E350" s="22" t="s">
        <v>64</v>
      </c>
      <c r="F350" s="43" t="s">
        <v>926</v>
      </c>
      <c r="G350" s="23">
        <v>14</v>
      </c>
      <c r="H350" s="23"/>
      <c r="I350" s="28" t="s">
        <v>1062</v>
      </c>
      <c r="J350" s="28" t="s">
        <v>641</v>
      </c>
      <c r="K350" s="28" t="s">
        <v>360</v>
      </c>
      <c r="L350" s="83"/>
      <c r="M350" s="34"/>
      <c r="N350" s="42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  <c r="EO350" s="34"/>
      <c r="EP350" s="34"/>
      <c r="EQ350" s="34"/>
      <c r="ER350" s="34"/>
      <c r="ES350" s="34"/>
      <c r="ET350" s="34"/>
      <c r="EU350" s="34"/>
      <c r="EV350" s="34"/>
      <c r="EW350" s="34"/>
      <c r="EX350" s="34"/>
      <c r="EY350" s="34"/>
      <c r="EZ350" s="34"/>
      <c r="FA350" s="34"/>
      <c r="FB350" s="34"/>
      <c r="FC350" s="34"/>
      <c r="FD350" s="34"/>
      <c r="FE350" s="34"/>
      <c r="FF350" s="34"/>
      <c r="FG350" s="34"/>
      <c r="FH350" s="34"/>
      <c r="FI350" s="34"/>
      <c r="FJ350" s="34"/>
      <c r="FK350" s="34"/>
      <c r="FL350" s="34"/>
      <c r="FM350" s="34"/>
      <c r="FN350" s="34"/>
      <c r="FO350" s="34"/>
      <c r="FP350" s="34"/>
      <c r="FQ350" s="34"/>
      <c r="FR350" s="34"/>
      <c r="FS350" s="34"/>
      <c r="FT350" s="34"/>
      <c r="FU350" s="34"/>
      <c r="FV350" s="34"/>
      <c r="FW350" s="34"/>
      <c r="FX350" s="34"/>
      <c r="FY350" s="34"/>
      <c r="FZ350" s="34"/>
      <c r="GA350" s="34"/>
      <c r="GB350" s="34"/>
      <c r="GC350" s="34"/>
      <c r="GD350" s="34"/>
      <c r="GE350" s="34"/>
      <c r="GF350" s="34"/>
      <c r="GG350" s="34"/>
      <c r="GH350" s="34"/>
      <c r="GI350" s="34"/>
      <c r="GJ350" s="34"/>
      <c r="GK350" s="34"/>
      <c r="GL350" s="34"/>
      <c r="GM350" s="34"/>
      <c r="GN350" s="34"/>
      <c r="GO350" s="34"/>
      <c r="GP350" s="34"/>
      <c r="GQ350" s="34"/>
      <c r="GR350" s="34"/>
      <c r="GS350" s="34"/>
      <c r="GT350" s="34"/>
      <c r="GU350" s="34"/>
      <c r="GV350" s="34"/>
      <c r="GW350" s="34"/>
      <c r="GX350" s="34"/>
      <c r="GY350" s="34"/>
      <c r="GZ350" s="34"/>
      <c r="HA350" s="34"/>
      <c r="HB350" s="34"/>
      <c r="HC350" s="34"/>
      <c r="HD350" s="34"/>
      <c r="HE350" s="34"/>
      <c r="HF350" s="34"/>
    </row>
    <row r="351" spans="2:14" s="25" customFormat="1" ht="54.75" customHeight="1">
      <c r="B351" s="20">
        <f t="shared" si="5"/>
        <v>342</v>
      </c>
      <c r="C351" s="21" t="s">
        <v>783</v>
      </c>
      <c r="D351" s="22" t="s">
        <v>2074</v>
      </c>
      <c r="E351" s="43" t="s">
        <v>892</v>
      </c>
      <c r="F351" s="22" t="s">
        <v>637</v>
      </c>
      <c r="G351" s="23">
        <v>0.4587</v>
      </c>
      <c r="H351" s="23">
        <v>21000</v>
      </c>
      <c r="I351" s="21" t="s">
        <v>1058</v>
      </c>
      <c r="J351" s="24" t="s">
        <v>1016</v>
      </c>
      <c r="K351" s="21" t="s">
        <v>674</v>
      </c>
      <c r="L351" s="83"/>
      <c r="N351" s="26"/>
    </row>
    <row r="352" spans="2:14" s="25" customFormat="1" ht="54.75" customHeight="1">
      <c r="B352" s="20">
        <f t="shared" si="5"/>
        <v>343</v>
      </c>
      <c r="C352" s="21" t="s">
        <v>786</v>
      </c>
      <c r="D352" s="22" t="s">
        <v>299</v>
      </c>
      <c r="E352" s="22" t="s">
        <v>84</v>
      </c>
      <c r="F352" s="22" t="s">
        <v>85</v>
      </c>
      <c r="G352" s="23">
        <v>86</v>
      </c>
      <c r="H352" s="23"/>
      <c r="I352" s="24" t="s">
        <v>965</v>
      </c>
      <c r="J352" s="24" t="s">
        <v>233</v>
      </c>
      <c r="K352" s="28" t="s">
        <v>672</v>
      </c>
      <c r="L352" s="83"/>
      <c r="N352" s="26"/>
    </row>
    <row r="353" spans="2:14" s="25" customFormat="1" ht="54.75" customHeight="1">
      <c r="B353" s="20">
        <f t="shared" si="5"/>
        <v>344</v>
      </c>
      <c r="C353" s="20" t="s">
        <v>873</v>
      </c>
      <c r="D353" s="22" t="s">
        <v>1022</v>
      </c>
      <c r="E353" s="22" t="s">
        <v>239</v>
      </c>
      <c r="F353" s="22" t="s">
        <v>238</v>
      </c>
      <c r="G353" s="23">
        <v>687.50942</v>
      </c>
      <c r="H353" s="23"/>
      <c r="I353" s="28" t="s">
        <v>80</v>
      </c>
      <c r="J353" s="28" t="s">
        <v>1044</v>
      </c>
      <c r="K353" s="28" t="s">
        <v>672</v>
      </c>
      <c r="L353" s="83"/>
      <c r="N353" s="26"/>
    </row>
    <row r="354" spans="2:14" s="25" customFormat="1" ht="54.75" customHeight="1">
      <c r="B354" s="20">
        <f t="shared" si="5"/>
        <v>345</v>
      </c>
      <c r="C354" s="21" t="s">
        <v>784</v>
      </c>
      <c r="D354" s="22" t="s">
        <v>263</v>
      </c>
      <c r="E354" s="31" t="s">
        <v>1117</v>
      </c>
      <c r="F354" s="22" t="s">
        <v>1258</v>
      </c>
      <c r="G354" s="23">
        <v>4.4609</v>
      </c>
      <c r="H354" s="23"/>
      <c r="I354" s="21" t="s">
        <v>1062</v>
      </c>
      <c r="J354" s="21" t="s">
        <v>465</v>
      </c>
      <c r="K354" s="21" t="s">
        <v>360</v>
      </c>
      <c r="L354" s="83"/>
      <c r="N354" s="26"/>
    </row>
    <row r="355" spans="2:14" s="25" customFormat="1" ht="54.75" customHeight="1">
      <c r="B355" s="20">
        <f t="shared" si="5"/>
        <v>346</v>
      </c>
      <c r="C355" s="21" t="s">
        <v>785</v>
      </c>
      <c r="D355" s="22" t="s">
        <v>1837</v>
      </c>
      <c r="E355" s="22" t="s">
        <v>1156</v>
      </c>
      <c r="F355" s="22" t="s">
        <v>131</v>
      </c>
      <c r="G355" s="23">
        <v>234.1936</v>
      </c>
      <c r="H355" s="23"/>
      <c r="I355" s="24" t="s">
        <v>1062</v>
      </c>
      <c r="J355" s="24" t="s">
        <v>1006</v>
      </c>
      <c r="K355" s="28" t="s">
        <v>672</v>
      </c>
      <c r="L355" s="83"/>
      <c r="N355" s="26"/>
    </row>
    <row r="356" spans="2:256" s="25" customFormat="1" ht="54.75" customHeight="1">
      <c r="B356" s="20">
        <f t="shared" si="5"/>
        <v>347</v>
      </c>
      <c r="C356" s="20" t="s">
        <v>3164</v>
      </c>
      <c r="D356" s="22" t="s">
        <v>2968</v>
      </c>
      <c r="E356" s="22" t="s">
        <v>2969</v>
      </c>
      <c r="F356" s="22" t="s">
        <v>3604</v>
      </c>
      <c r="G356" s="23">
        <v>0.45</v>
      </c>
      <c r="H356" s="23">
        <v>93750</v>
      </c>
      <c r="I356" s="28" t="s">
        <v>963</v>
      </c>
      <c r="J356" s="28" t="s">
        <v>234</v>
      </c>
      <c r="K356" s="28" t="s">
        <v>674</v>
      </c>
      <c r="IV356" s="25">
        <f>SUM(A356:IU356)</f>
        <v>94097.45</v>
      </c>
    </row>
    <row r="357" spans="2:14" s="25" customFormat="1" ht="54.75" customHeight="1">
      <c r="B357" s="20">
        <f t="shared" si="5"/>
        <v>348</v>
      </c>
      <c r="C357" s="20" t="s">
        <v>1674</v>
      </c>
      <c r="D357" s="22" t="s">
        <v>2075</v>
      </c>
      <c r="E357" s="22" t="s">
        <v>1776</v>
      </c>
      <c r="F357" s="22" t="s">
        <v>736</v>
      </c>
      <c r="G357" s="23">
        <v>12</v>
      </c>
      <c r="H357" s="23">
        <v>49206.57</v>
      </c>
      <c r="I357" s="21" t="s">
        <v>1057</v>
      </c>
      <c r="J357" s="21" t="s">
        <v>898</v>
      </c>
      <c r="K357" s="21" t="s">
        <v>674</v>
      </c>
      <c r="L357" s="83"/>
      <c r="N357" s="26"/>
    </row>
    <row r="358" spans="2:14" s="25" customFormat="1" ht="54.75" customHeight="1">
      <c r="B358" s="20">
        <f t="shared" si="5"/>
        <v>349</v>
      </c>
      <c r="C358" s="21" t="s">
        <v>787</v>
      </c>
      <c r="D358" s="22" t="s">
        <v>264</v>
      </c>
      <c r="E358" s="22" t="s">
        <v>1618</v>
      </c>
      <c r="F358" s="22" t="s">
        <v>1087</v>
      </c>
      <c r="G358" s="23">
        <v>1.1665</v>
      </c>
      <c r="H358" s="23"/>
      <c r="I358" s="21" t="s">
        <v>964</v>
      </c>
      <c r="J358" s="24" t="s">
        <v>1200</v>
      </c>
      <c r="K358" s="24" t="s">
        <v>360</v>
      </c>
      <c r="L358" s="83"/>
      <c r="N358" s="26"/>
    </row>
    <row r="359" spans="2:14" s="25" customFormat="1" ht="54.75" customHeight="1">
      <c r="B359" s="20">
        <f t="shared" si="5"/>
        <v>350</v>
      </c>
      <c r="C359" s="21" t="s">
        <v>797</v>
      </c>
      <c r="D359" s="22" t="s">
        <v>2070</v>
      </c>
      <c r="E359" s="22" t="s">
        <v>1023</v>
      </c>
      <c r="F359" s="22" t="s">
        <v>417</v>
      </c>
      <c r="G359" s="23">
        <v>0.2346</v>
      </c>
      <c r="H359" s="23">
        <v>69588.54</v>
      </c>
      <c r="I359" s="21" t="s">
        <v>963</v>
      </c>
      <c r="J359" s="21" t="s">
        <v>234</v>
      </c>
      <c r="K359" s="24" t="s">
        <v>674</v>
      </c>
      <c r="L359" s="83"/>
      <c r="N359" s="26"/>
    </row>
    <row r="360" spans="2:214" s="25" customFormat="1" ht="54.75" customHeight="1">
      <c r="B360" s="20">
        <f t="shared" si="5"/>
        <v>351</v>
      </c>
      <c r="C360" s="21" t="s">
        <v>798</v>
      </c>
      <c r="D360" s="22" t="s">
        <v>2069</v>
      </c>
      <c r="E360" s="22" t="s">
        <v>212</v>
      </c>
      <c r="F360" s="22" t="s">
        <v>132</v>
      </c>
      <c r="G360" s="23">
        <v>0.6122</v>
      </c>
      <c r="H360" s="23">
        <v>127071.87</v>
      </c>
      <c r="I360" s="24" t="s">
        <v>963</v>
      </c>
      <c r="J360" s="24" t="s">
        <v>237</v>
      </c>
      <c r="K360" s="24" t="s">
        <v>674</v>
      </c>
      <c r="L360" s="83"/>
      <c r="M360" s="48"/>
      <c r="N360" s="8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  <c r="DL360" s="48"/>
      <c r="DM360" s="48"/>
      <c r="DN360" s="48"/>
      <c r="DO360" s="48"/>
      <c r="DP360" s="48"/>
      <c r="DQ360" s="48"/>
      <c r="DR360" s="48"/>
      <c r="DS360" s="48"/>
      <c r="DT360" s="48"/>
      <c r="DU360" s="48"/>
      <c r="DV360" s="48"/>
      <c r="DW360" s="48"/>
      <c r="DX360" s="48"/>
      <c r="DY360" s="48"/>
      <c r="DZ360" s="48"/>
      <c r="EA360" s="48"/>
      <c r="EB360" s="48"/>
      <c r="EC360" s="48"/>
      <c r="ED360" s="48"/>
      <c r="EE360" s="48"/>
      <c r="EF360" s="48"/>
      <c r="EG360" s="48"/>
      <c r="EH360" s="48"/>
      <c r="EI360" s="48"/>
      <c r="EJ360" s="48"/>
      <c r="EK360" s="48"/>
      <c r="EL360" s="48"/>
      <c r="EM360" s="48"/>
      <c r="EN360" s="48"/>
      <c r="EO360" s="48"/>
      <c r="EP360" s="48"/>
      <c r="EQ360" s="48"/>
      <c r="ER360" s="48"/>
      <c r="ES360" s="48"/>
      <c r="ET360" s="48"/>
      <c r="EU360" s="48"/>
      <c r="EV360" s="48"/>
      <c r="EW360" s="48"/>
      <c r="EX360" s="48"/>
      <c r="EY360" s="48"/>
      <c r="EZ360" s="48"/>
      <c r="FA360" s="48"/>
      <c r="FB360" s="48"/>
      <c r="FC360" s="48"/>
      <c r="FD360" s="48"/>
      <c r="FE360" s="48"/>
      <c r="FF360" s="48"/>
      <c r="FG360" s="48"/>
      <c r="FH360" s="48"/>
      <c r="FI360" s="48"/>
      <c r="FJ360" s="48"/>
      <c r="FK360" s="48"/>
      <c r="FL360" s="48"/>
      <c r="FM360" s="48"/>
      <c r="FN360" s="48"/>
      <c r="FO360" s="48"/>
      <c r="FP360" s="48"/>
      <c r="FQ360" s="48"/>
      <c r="FR360" s="48"/>
      <c r="FS360" s="48"/>
      <c r="FT360" s="48"/>
      <c r="FU360" s="48"/>
      <c r="FV360" s="48"/>
      <c r="FW360" s="48"/>
      <c r="FX360" s="48"/>
      <c r="FY360" s="48"/>
      <c r="FZ360" s="48"/>
      <c r="GA360" s="48"/>
      <c r="GB360" s="48"/>
      <c r="GC360" s="48"/>
      <c r="GD360" s="48"/>
      <c r="GE360" s="48"/>
      <c r="GF360" s="48"/>
      <c r="GG360" s="48"/>
      <c r="GH360" s="48"/>
      <c r="GI360" s="48"/>
      <c r="GJ360" s="48"/>
      <c r="GK360" s="48"/>
      <c r="GL360" s="48"/>
      <c r="GM360" s="48"/>
      <c r="GN360" s="48"/>
      <c r="GO360" s="48"/>
      <c r="GP360" s="48"/>
      <c r="GQ360" s="48"/>
      <c r="GR360" s="48"/>
      <c r="GS360" s="48"/>
      <c r="GT360" s="48"/>
      <c r="GU360" s="48"/>
      <c r="GV360" s="48"/>
      <c r="GW360" s="48"/>
      <c r="GX360" s="48"/>
      <c r="GY360" s="48"/>
      <c r="GZ360" s="48"/>
      <c r="HA360" s="48"/>
      <c r="HB360" s="48"/>
      <c r="HC360" s="48"/>
      <c r="HD360" s="48"/>
      <c r="HE360" s="48"/>
      <c r="HF360" s="48"/>
    </row>
    <row r="361" spans="2:256" s="25" customFormat="1" ht="57.75" customHeight="1">
      <c r="B361" s="20">
        <f t="shared" si="5"/>
        <v>352</v>
      </c>
      <c r="C361" s="20" t="s">
        <v>3504</v>
      </c>
      <c r="D361" s="22" t="s">
        <v>2405</v>
      </c>
      <c r="E361" s="22" t="s">
        <v>2423</v>
      </c>
      <c r="F361" s="22" t="s">
        <v>2422</v>
      </c>
      <c r="G361" s="131">
        <v>0.5123</v>
      </c>
      <c r="H361" s="109">
        <v>123577.33</v>
      </c>
      <c r="I361" s="28" t="s">
        <v>963</v>
      </c>
      <c r="J361" s="28"/>
      <c r="K361" s="28" t="s">
        <v>674</v>
      </c>
      <c r="L361" s="21"/>
      <c r="M361" s="21"/>
      <c r="IV361" s="25">
        <f>SUM(A361:IU361)</f>
        <v>123929.8423</v>
      </c>
    </row>
    <row r="362" spans="2:13" s="25" customFormat="1" ht="54.75" customHeight="1">
      <c r="B362" s="20">
        <f t="shared" si="5"/>
        <v>353</v>
      </c>
      <c r="C362" s="21" t="s">
        <v>531</v>
      </c>
      <c r="D362" s="22" t="s">
        <v>2564</v>
      </c>
      <c r="E362" s="22" t="s">
        <v>947</v>
      </c>
      <c r="F362" s="22" t="s">
        <v>946</v>
      </c>
      <c r="G362" s="35">
        <v>0.2014</v>
      </c>
      <c r="H362" s="35">
        <v>17208</v>
      </c>
      <c r="I362" s="101" t="s">
        <v>1058</v>
      </c>
      <c r="J362" s="21" t="s">
        <v>1016</v>
      </c>
      <c r="K362" s="24" t="s">
        <v>674</v>
      </c>
      <c r="M362" s="21"/>
    </row>
    <row r="363" spans="2:14" s="25" customFormat="1" ht="54.75" customHeight="1">
      <c r="B363" s="20">
        <f t="shared" si="5"/>
        <v>354</v>
      </c>
      <c r="C363" s="20" t="s">
        <v>1675</v>
      </c>
      <c r="D363" s="22" t="s">
        <v>1552</v>
      </c>
      <c r="E363" s="22" t="s">
        <v>1471</v>
      </c>
      <c r="F363" s="22" t="s">
        <v>18</v>
      </c>
      <c r="G363" s="23">
        <v>16.8</v>
      </c>
      <c r="H363" s="23"/>
      <c r="I363" s="21" t="s">
        <v>1058</v>
      </c>
      <c r="J363" s="21" t="s">
        <v>1016</v>
      </c>
      <c r="K363" s="21" t="s">
        <v>357</v>
      </c>
      <c r="L363" s="83"/>
      <c r="N363" s="26"/>
    </row>
    <row r="364" spans="2:255" s="25" customFormat="1" ht="54.75" customHeight="1">
      <c r="B364" s="20">
        <f t="shared" si="5"/>
        <v>355</v>
      </c>
      <c r="C364" s="20" t="s">
        <v>3057</v>
      </c>
      <c r="D364" s="94" t="s">
        <v>2252</v>
      </c>
      <c r="E364" s="94" t="s">
        <v>1831</v>
      </c>
      <c r="F364" s="94" t="s">
        <v>1830</v>
      </c>
      <c r="G364" s="98">
        <v>0.3854</v>
      </c>
      <c r="H364" s="29">
        <v>22204.11</v>
      </c>
      <c r="I364" s="28" t="s">
        <v>1058</v>
      </c>
      <c r="J364" s="28" t="s">
        <v>1016</v>
      </c>
      <c r="K364" s="28" t="s">
        <v>674</v>
      </c>
      <c r="IU364" s="25">
        <f>SUM(A364:IT364)</f>
        <v>22559.4954</v>
      </c>
    </row>
    <row r="365" spans="2:14" s="25" customFormat="1" ht="54.75" customHeight="1">
      <c r="B365" s="20">
        <f t="shared" si="5"/>
        <v>356</v>
      </c>
      <c r="C365" s="21" t="s">
        <v>799</v>
      </c>
      <c r="D365" s="22" t="s">
        <v>2065</v>
      </c>
      <c r="E365" s="22" t="s">
        <v>818</v>
      </c>
      <c r="F365" s="22" t="s">
        <v>321</v>
      </c>
      <c r="G365" s="23">
        <v>0.17</v>
      </c>
      <c r="H365" s="23">
        <v>22050.6</v>
      </c>
      <c r="I365" s="28" t="s">
        <v>963</v>
      </c>
      <c r="J365" s="28" t="s">
        <v>1754</v>
      </c>
      <c r="K365" s="21" t="s">
        <v>674</v>
      </c>
      <c r="L365" s="83"/>
      <c r="N365" s="26"/>
    </row>
    <row r="366" spans="2:14" s="25" customFormat="1" ht="54.75" customHeight="1">
      <c r="B366" s="20">
        <f t="shared" si="5"/>
        <v>357</v>
      </c>
      <c r="C366" s="20" t="s">
        <v>867</v>
      </c>
      <c r="D366" s="22" t="s">
        <v>3648</v>
      </c>
      <c r="E366" s="22" t="s">
        <v>397</v>
      </c>
      <c r="F366" s="22" t="s">
        <v>356</v>
      </c>
      <c r="G366" s="23">
        <v>1.3</v>
      </c>
      <c r="H366" s="23"/>
      <c r="I366" s="45" t="s">
        <v>963</v>
      </c>
      <c r="J366" s="21" t="s">
        <v>234</v>
      </c>
      <c r="K366" s="28" t="s">
        <v>360</v>
      </c>
      <c r="L366" s="83"/>
      <c r="N366" s="26"/>
    </row>
    <row r="367" spans="2:256" s="25" customFormat="1" ht="54.75" customHeight="1">
      <c r="B367" s="20">
        <f t="shared" si="5"/>
        <v>358</v>
      </c>
      <c r="C367" s="20" t="s">
        <v>3168</v>
      </c>
      <c r="D367" s="22" t="s">
        <v>2256</v>
      </c>
      <c r="E367" s="22" t="s">
        <v>2981</v>
      </c>
      <c r="F367" s="22" t="s">
        <v>2982</v>
      </c>
      <c r="G367" s="98">
        <v>0.3313989</v>
      </c>
      <c r="H367" s="29">
        <v>9005.14</v>
      </c>
      <c r="I367" s="28" t="s">
        <v>1060</v>
      </c>
      <c r="J367" s="28" t="s">
        <v>42</v>
      </c>
      <c r="K367" s="28" t="s">
        <v>674</v>
      </c>
      <c r="IV367" s="25">
        <f>SUM(A367:IU367)</f>
        <v>9363.4713989</v>
      </c>
    </row>
    <row r="368" spans="2:13" s="25" customFormat="1" ht="54.75" customHeight="1">
      <c r="B368" s="20">
        <f t="shared" si="5"/>
        <v>359</v>
      </c>
      <c r="C368" s="20" t="s">
        <v>3058</v>
      </c>
      <c r="D368" s="22" t="s">
        <v>1933</v>
      </c>
      <c r="E368" s="22" t="s">
        <v>1913</v>
      </c>
      <c r="F368" s="22" t="s">
        <v>1912</v>
      </c>
      <c r="G368" s="23">
        <v>0.24</v>
      </c>
      <c r="H368" s="23">
        <v>59807</v>
      </c>
      <c r="I368" s="28" t="s">
        <v>963</v>
      </c>
      <c r="J368" s="28" t="s">
        <v>237</v>
      </c>
      <c r="K368" s="28" t="s">
        <v>674</v>
      </c>
      <c r="M368" s="73"/>
    </row>
    <row r="369" spans="1:256" s="34" customFormat="1" ht="54.75" customHeight="1">
      <c r="A369" s="25"/>
      <c r="B369" s="20">
        <f t="shared" si="5"/>
        <v>360</v>
      </c>
      <c r="C369" s="21" t="s">
        <v>800</v>
      </c>
      <c r="D369" s="22" t="s">
        <v>475</v>
      </c>
      <c r="E369" s="22" t="s">
        <v>1319</v>
      </c>
      <c r="F369" s="22" t="s">
        <v>853</v>
      </c>
      <c r="G369" s="23">
        <v>81.67</v>
      </c>
      <c r="H369" s="23"/>
      <c r="I369" s="24" t="s">
        <v>965</v>
      </c>
      <c r="J369" s="24" t="s">
        <v>1010</v>
      </c>
      <c r="K369" s="28" t="s">
        <v>672</v>
      </c>
      <c r="L369" s="83"/>
      <c r="M369" s="25"/>
      <c r="N369" s="26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  <c r="IN369" s="25"/>
      <c r="IO369" s="25"/>
      <c r="IP369" s="25"/>
      <c r="IQ369" s="25"/>
      <c r="IR369" s="25"/>
      <c r="IS369" s="25"/>
      <c r="IT369" s="25"/>
      <c r="IU369" s="25"/>
      <c r="IV369" s="25"/>
    </row>
    <row r="370" spans="2:14" s="25" customFormat="1" ht="54.75" customHeight="1">
      <c r="B370" s="20">
        <f t="shared" si="5"/>
        <v>361</v>
      </c>
      <c r="C370" s="21" t="s">
        <v>814</v>
      </c>
      <c r="D370" s="22" t="s">
        <v>2067</v>
      </c>
      <c r="E370" s="22" t="s">
        <v>716</v>
      </c>
      <c r="F370" s="22" t="s">
        <v>660</v>
      </c>
      <c r="G370" s="23">
        <v>0.1188</v>
      </c>
      <c r="H370" s="23">
        <v>33145.8</v>
      </c>
      <c r="I370" s="21" t="s">
        <v>963</v>
      </c>
      <c r="J370" s="21" t="s">
        <v>237</v>
      </c>
      <c r="K370" s="21" t="s">
        <v>674</v>
      </c>
      <c r="L370" s="83"/>
      <c r="N370" s="26"/>
    </row>
    <row r="371" spans="2:256" s="25" customFormat="1" ht="54.75" customHeight="1">
      <c r="B371" s="20">
        <f t="shared" si="5"/>
        <v>362</v>
      </c>
      <c r="C371" s="21" t="s">
        <v>801</v>
      </c>
      <c r="D371" s="22" t="s">
        <v>2068</v>
      </c>
      <c r="E371" s="43" t="s">
        <v>24</v>
      </c>
      <c r="F371" s="22" t="s">
        <v>826</v>
      </c>
      <c r="G371" s="23">
        <v>6.40615</v>
      </c>
      <c r="H371" s="23">
        <v>20433</v>
      </c>
      <c r="I371" s="28" t="s">
        <v>963</v>
      </c>
      <c r="J371" s="28" t="s">
        <v>234</v>
      </c>
      <c r="K371" s="46" t="s">
        <v>674</v>
      </c>
      <c r="L371" s="83"/>
      <c r="N371" s="26"/>
      <c r="IV371" s="34"/>
    </row>
    <row r="372" spans="2:14" s="25" customFormat="1" ht="54.75" customHeight="1">
      <c r="B372" s="20">
        <f t="shared" si="5"/>
        <v>363</v>
      </c>
      <c r="C372" s="20" t="s">
        <v>1327</v>
      </c>
      <c r="D372" s="22" t="s">
        <v>2064</v>
      </c>
      <c r="E372" s="22" t="s">
        <v>173</v>
      </c>
      <c r="F372" s="31" t="s">
        <v>2354</v>
      </c>
      <c r="G372" s="23">
        <v>5.39</v>
      </c>
      <c r="H372" s="23">
        <v>5542</v>
      </c>
      <c r="I372" s="21" t="s">
        <v>964</v>
      </c>
      <c r="J372" s="28" t="s">
        <v>1200</v>
      </c>
      <c r="K372" s="28" t="s">
        <v>674</v>
      </c>
      <c r="L372" s="83"/>
      <c r="N372" s="26"/>
    </row>
    <row r="373" spans="1:256" s="34" customFormat="1" ht="54.75" customHeight="1">
      <c r="A373" s="25"/>
      <c r="B373" s="20">
        <f t="shared" si="5"/>
        <v>364</v>
      </c>
      <c r="C373" s="20" t="s">
        <v>1899</v>
      </c>
      <c r="D373" s="22" t="s">
        <v>1932</v>
      </c>
      <c r="E373" s="22" t="s">
        <v>1332</v>
      </c>
      <c r="F373" s="22" t="s">
        <v>1331</v>
      </c>
      <c r="G373" s="23">
        <v>0.16</v>
      </c>
      <c r="H373" s="23">
        <v>34538.67</v>
      </c>
      <c r="I373" s="28" t="s">
        <v>963</v>
      </c>
      <c r="J373" s="28" t="s">
        <v>5</v>
      </c>
      <c r="K373" s="28" t="s">
        <v>674</v>
      </c>
      <c r="L373" s="83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  <c r="IO373" s="25"/>
      <c r="IP373" s="25"/>
      <c r="IQ373" s="25"/>
      <c r="IR373" s="25"/>
      <c r="IS373" s="25"/>
      <c r="IT373" s="25"/>
      <c r="IU373" s="25"/>
      <c r="IV373" s="25"/>
    </row>
    <row r="374" spans="2:14" s="25" customFormat="1" ht="54.75" customHeight="1">
      <c r="B374" s="20">
        <f t="shared" si="5"/>
        <v>365</v>
      </c>
      <c r="C374" s="20" t="s">
        <v>1518</v>
      </c>
      <c r="D374" s="30" t="s">
        <v>2063</v>
      </c>
      <c r="E374" s="22" t="s">
        <v>1301</v>
      </c>
      <c r="F374" s="22" t="s">
        <v>499</v>
      </c>
      <c r="G374" s="23">
        <v>0.8693</v>
      </c>
      <c r="H374" s="23">
        <v>24115</v>
      </c>
      <c r="I374" s="28" t="s">
        <v>964</v>
      </c>
      <c r="J374" s="21" t="s">
        <v>1200</v>
      </c>
      <c r="K374" s="21" t="s">
        <v>674</v>
      </c>
      <c r="L374" s="83"/>
      <c r="N374" s="26"/>
    </row>
    <row r="375" spans="2:256" s="25" customFormat="1" ht="54.75" customHeight="1">
      <c r="B375" s="20">
        <f t="shared" si="5"/>
        <v>366</v>
      </c>
      <c r="C375" s="21" t="s">
        <v>804</v>
      </c>
      <c r="D375" s="22" t="s">
        <v>2062</v>
      </c>
      <c r="E375" s="22" t="s">
        <v>657</v>
      </c>
      <c r="F375" s="22" t="s">
        <v>717</v>
      </c>
      <c r="G375" s="23">
        <v>0.2093</v>
      </c>
      <c r="H375" s="23">
        <v>76815.95</v>
      </c>
      <c r="I375" s="24" t="s">
        <v>963</v>
      </c>
      <c r="J375" s="24" t="s">
        <v>234</v>
      </c>
      <c r="K375" s="24" t="s">
        <v>674</v>
      </c>
      <c r="L375" s="83"/>
      <c r="N375" s="26"/>
      <c r="II375" s="34"/>
      <c r="IJ375" s="34"/>
      <c r="IK375" s="34"/>
      <c r="IL375" s="34"/>
      <c r="IM375" s="34"/>
      <c r="IN375" s="34"/>
      <c r="IO375" s="34"/>
      <c r="IP375" s="34"/>
      <c r="IQ375" s="34"/>
      <c r="IR375" s="34"/>
      <c r="IS375" s="34"/>
      <c r="IT375" s="34"/>
      <c r="IU375" s="34"/>
      <c r="IV375" s="34"/>
    </row>
    <row r="376" spans="2:14" s="25" customFormat="1" ht="54.75" customHeight="1">
      <c r="B376" s="20">
        <f t="shared" si="5"/>
        <v>367</v>
      </c>
      <c r="C376" s="21" t="s">
        <v>802</v>
      </c>
      <c r="D376" s="22" t="s">
        <v>63</v>
      </c>
      <c r="E376" s="31" t="s">
        <v>980</v>
      </c>
      <c r="F376" s="22" t="s">
        <v>40</v>
      </c>
      <c r="G376" s="23">
        <v>38.06</v>
      </c>
      <c r="H376" s="23"/>
      <c r="I376" s="21" t="s">
        <v>963</v>
      </c>
      <c r="J376" s="21" t="s">
        <v>236</v>
      </c>
      <c r="K376" s="21" t="s">
        <v>360</v>
      </c>
      <c r="L376" s="83"/>
      <c r="N376" s="26"/>
    </row>
    <row r="377" spans="2:14" s="25" customFormat="1" ht="54.75" customHeight="1">
      <c r="B377" s="20">
        <f t="shared" si="5"/>
        <v>368</v>
      </c>
      <c r="C377" s="21" t="s">
        <v>803</v>
      </c>
      <c r="D377" s="22" t="s">
        <v>294</v>
      </c>
      <c r="E377" s="22" t="s">
        <v>402</v>
      </c>
      <c r="F377" s="22" t="s">
        <v>40</v>
      </c>
      <c r="G377" s="23">
        <v>5.0035</v>
      </c>
      <c r="H377" s="23"/>
      <c r="I377" s="24" t="s">
        <v>963</v>
      </c>
      <c r="J377" s="24" t="s">
        <v>236</v>
      </c>
      <c r="K377" s="24" t="s">
        <v>360</v>
      </c>
      <c r="L377" s="83"/>
      <c r="N377" s="26"/>
    </row>
    <row r="378" spans="2:255" s="25" customFormat="1" ht="54.75" customHeight="1">
      <c r="B378" s="20">
        <f t="shared" si="5"/>
        <v>369</v>
      </c>
      <c r="C378" s="20" t="s">
        <v>3059</v>
      </c>
      <c r="D378" s="22" t="s">
        <v>2359</v>
      </c>
      <c r="E378" s="22" t="s">
        <v>2360</v>
      </c>
      <c r="F378" s="22" t="s">
        <v>2361</v>
      </c>
      <c r="G378" s="98">
        <v>7.4</v>
      </c>
      <c r="H378" s="29">
        <v>13137</v>
      </c>
      <c r="I378" s="28" t="s">
        <v>963</v>
      </c>
      <c r="J378" s="28" t="s">
        <v>236</v>
      </c>
      <c r="K378" s="28" t="s">
        <v>674</v>
      </c>
      <c r="IU378" s="25">
        <f>SUM(A378:IT378)</f>
        <v>13513.4</v>
      </c>
    </row>
    <row r="379" spans="2:12" s="25" customFormat="1" ht="54.75" customHeight="1">
      <c r="B379" s="20">
        <f t="shared" si="5"/>
        <v>370</v>
      </c>
      <c r="C379" s="20" t="s">
        <v>3060</v>
      </c>
      <c r="D379" s="22" t="s">
        <v>1422</v>
      </c>
      <c r="E379" s="22" t="s">
        <v>1424</v>
      </c>
      <c r="F379" s="22" t="s">
        <v>18</v>
      </c>
      <c r="G379" s="23">
        <v>15.48</v>
      </c>
      <c r="H379" s="23"/>
      <c r="I379" s="28" t="s">
        <v>963</v>
      </c>
      <c r="J379" s="28" t="s">
        <v>5</v>
      </c>
      <c r="K379" s="28" t="s">
        <v>360</v>
      </c>
      <c r="L379" s="83"/>
    </row>
    <row r="380" spans="2:14" s="25" customFormat="1" ht="54.75" customHeight="1">
      <c r="B380" s="20">
        <f t="shared" si="5"/>
        <v>371</v>
      </c>
      <c r="C380" s="20" t="s">
        <v>1450</v>
      </c>
      <c r="D380" s="22" t="s">
        <v>157</v>
      </c>
      <c r="E380" s="22" t="s">
        <v>158</v>
      </c>
      <c r="F380" s="22" t="s">
        <v>1284</v>
      </c>
      <c r="G380" s="23">
        <v>4.3252</v>
      </c>
      <c r="H380" s="23"/>
      <c r="I380" s="21" t="s">
        <v>1058</v>
      </c>
      <c r="J380" s="21" t="s">
        <v>1211</v>
      </c>
      <c r="K380" s="21" t="s">
        <v>1115</v>
      </c>
      <c r="L380" s="83"/>
      <c r="N380" s="26"/>
    </row>
    <row r="381" spans="2:12" s="25" customFormat="1" ht="54.75" customHeight="1">
      <c r="B381" s="20">
        <f t="shared" si="5"/>
        <v>372</v>
      </c>
      <c r="C381" s="20" t="s">
        <v>1824</v>
      </c>
      <c r="D381" s="22" t="s">
        <v>2061</v>
      </c>
      <c r="E381" s="22" t="s">
        <v>1635</v>
      </c>
      <c r="F381" s="22" t="s">
        <v>1634</v>
      </c>
      <c r="G381" s="23">
        <v>0.2776</v>
      </c>
      <c r="H381" s="23">
        <v>38131.75</v>
      </c>
      <c r="I381" s="28" t="s">
        <v>963</v>
      </c>
      <c r="J381" s="28" t="s">
        <v>237</v>
      </c>
      <c r="K381" s="28" t="s">
        <v>674</v>
      </c>
      <c r="L381" s="83"/>
    </row>
    <row r="382" spans="2:13" s="25" customFormat="1" ht="54.75" customHeight="1">
      <c r="B382" s="20">
        <f t="shared" si="5"/>
        <v>373</v>
      </c>
      <c r="C382" s="20" t="s">
        <v>3061</v>
      </c>
      <c r="D382" s="22" t="s">
        <v>1890</v>
      </c>
      <c r="E382" s="22" t="s">
        <v>1891</v>
      </c>
      <c r="F382" s="22" t="s">
        <v>1892</v>
      </c>
      <c r="G382" s="23">
        <v>1.4137</v>
      </c>
      <c r="H382" s="23"/>
      <c r="I382" s="28" t="s">
        <v>1060</v>
      </c>
      <c r="J382" s="28" t="s">
        <v>42</v>
      </c>
      <c r="K382" s="28" t="s">
        <v>360</v>
      </c>
      <c r="M382" s="21"/>
    </row>
    <row r="383" spans="2:14" s="25" customFormat="1" ht="54.75" customHeight="1">
      <c r="B383" s="20">
        <f t="shared" si="5"/>
        <v>374</v>
      </c>
      <c r="C383" s="21" t="s">
        <v>805</v>
      </c>
      <c r="D383" s="22" t="s">
        <v>133</v>
      </c>
      <c r="E383" s="22" t="s">
        <v>188</v>
      </c>
      <c r="F383" s="22" t="s">
        <v>720</v>
      </c>
      <c r="G383" s="23">
        <v>50</v>
      </c>
      <c r="H383" s="23"/>
      <c r="I383" s="24" t="s">
        <v>963</v>
      </c>
      <c r="J383" s="24" t="s">
        <v>466</v>
      </c>
      <c r="K383" s="28" t="s">
        <v>672</v>
      </c>
      <c r="L383" s="83"/>
      <c r="N383" s="26"/>
    </row>
    <row r="384" spans="2:14" s="25" customFormat="1" ht="54.75" customHeight="1">
      <c r="B384" s="20">
        <f t="shared" si="5"/>
        <v>375</v>
      </c>
      <c r="C384" s="20" t="s">
        <v>1795</v>
      </c>
      <c r="D384" s="22" t="s">
        <v>1701</v>
      </c>
      <c r="E384" s="22" t="s">
        <v>1700</v>
      </c>
      <c r="F384" s="22" t="s">
        <v>1699</v>
      </c>
      <c r="G384" s="23">
        <v>4.2591</v>
      </c>
      <c r="H384" s="23"/>
      <c r="I384" s="21" t="s">
        <v>964</v>
      </c>
      <c r="J384" s="28" t="s">
        <v>1096</v>
      </c>
      <c r="K384" s="28" t="s">
        <v>360</v>
      </c>
      <c r="L384" s="83"/>
      <c r="N384" s="26"/>
    </row>
    <row r="385" spans="2:14" s="25" customFormat="1" ht="54.75" customHeight="1">
      <c r="B385" s="20">
        <f t="shared" si="5"/>
        <v>376</v>
      </c>
      <c r="C385" s="21" t="s">
        <v>806</v>
      </c>
      <c r="D385" s="22" t="s">
        <v>2060</v>
      </c>
      <c r="E385" s="22" t="s">
        <v>1054</v>
      </c>
      <c r="F385" s="43" t="s">
        <v>1053</v>
      </c>
      <c r="G385" s="23">
        <v>0.4951</v>
      </c>
      <c r="H385" s="23">
        <v>12246</v>
      </c>
      <c r="I385" s="28" t="s">
        <v>963</v>
      </c>
      <c r="J385" s="28" t="s">
        <v>234</v>
      </c>
      <c r="K385" s="28" t="s">
        <v>674</v>
      </c>
      <c r="L385" s="83"/>
      <c r="N385" s="26"/>
    </row>
    <row r="386" spans="2:11" s="25" customFormat="1" ht="54.75" customHeight="1">
      <c r="B386" s="20">
        <f t="shared" si="5"/>
        <v>377</v>
      </c>
      <c r="C386" s="27" t="s">
        <v>3062</v>
      </c>
      <c r="D386" s="22" t="s">
        <v>2261</v>
      </c>
      <c r="E386" s="22" t="s">
        <v>1939</v>
      </c>
      <c r="F386" s="22" t="s">
        <v>1938</v>
      </c>
      <c r="G386" s="23">
        <v>0.4737</v>
      </c>
      <c r="H386" s="23">
        <v>85700</v>
      </c>
      <c r="I386" s="28" t="s">
        <v>963</v>
      </c>
      <c r="J386" s="28" t="s">
        <v>5</v>
      </c>
      <c r="K386" s="28" t="s">
        <v>674</v>
      </c>
    </row>
    <row r="387" spans="1:256" s="34" customFormat="1" ht="54.75" customHeight="1">
      <c r="A387" s="25"/>
      <c r="B387" s="20">
        <f t="shared" si="5"/>
        <v>378</v>
      </c>
      <c r="C387" s="20" t="s">
        <v>1676</v>
      </c>
      <c r="D387" s="22" t="s">
        <v>2059</v>
      </c>
      <c r="E387" s="22" t="s">
        <v>1463</v>
      </c>
      <c r="F387" s="22" t="s">
        <v>2523</v>
      </c>
      <c r="G387" s="23">
        <v>0.2155</v>
      </c>
      <c r="H387" s="23">
        <v>47231.4</v>
      </c>
      <c r="I387" s="28" t="s">
        <v>963</v>
      </c>
      <c r="J387" s="28" t="s">
        <v>5</v>
      </c>
      <c r="K387" s="28" t="s">
        <v>674</v>
      </c>
      <c r="L387" s="83"/>
      <c r="M387" s="25"/>
      <c r="N387" s="26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  <c r="BB387" s="25"/>
      <c r="BC387" s="25"/>
      <c r="BD387" s="25"/>
      <c r="BE387" s="25"/>
      <c r="BF387" s="25"/>
      <c r="BG387" s="25"/>
      <c r="BH387" s="25"/>
      <c r="BI387" s="25"/>
      <c r="BJ387" s="25"/>
      <c r="BK387" s="25"/>
      <c r="BL387" s="25"/>
      <c r="BM387" s="25"/>
      <c r="BN387" s="25"/>
      <c r="BO387" s="25"/>
      <c r="BP387" s="25"/>
      <c r="BQ387" s="25"/>
      <c r="BR387" s="25"/>
      <c r="BS387" s="25"/>
      <c r="BT387" s="25"/>
      <c r="BU387" s="25"/>
      <c r="BV387" s="25"/>
      <c r="BW387" s="25"/>
      <c r="BX387" s="25"/>
      <c r="BY387" s="25"/>
      <c r="BZ387" s="25"/>
      <c r="CA387" s="25"/>
      <c r="CB387" s="25"/>
      <c r="CC387" s="25"/>
      <c r="CD387" s="25"/>
      <c r="CE387" s="25"/>
      <c r="CF387" s="25"/>
      <c r="CG387" s="25"/>
      <c r="CH387" s="25"/>
      <c r="CI387" s="25"/>
      <c r="CJ387" s="25"/>
      <c r="CK387" s="25"/>
      <c r="CL387" s="25"/>
      <c r="CM387" s="25"/>
      <c r="CN387" s="25"/>
      <c r="CO387" s="25"/>
      <c r="CP387" s="25"/>
      <c r="CQ387" s="25"/>
      <c r="CR387" s="25"/>
      <c r="CS387" s="25"/>
      <c r="CT387" s="25"/>
      <c r="CU387" s="25"/>
      <c r="CV387" s="25"/>
      <c r="CW387" s="25"/>
      <c r="CX387" s="25"/>
      <c r="CY387" s="25"/>
      <c r="CZ387" s="25"/>
      <c r="DA387" s="25"/>
      <c r="DB387" s="25"/>
      <c r="DC387" s="25"/>
      <c r="DD387" s="25"/>
      <c r="DE387" s="25"/>
      <c r="DF387" s="25"/>
      <c r="DG387" s="25"/>
      <c r="DH387" s="25"/>
      <c r="DI387" s="25"/>
      <c r="DJ387" s="25"/>
      <c r="DK387" s="25"/>
      <c r="DL387" s="25"/>
      <c r="DM387" s="25"/>
      <c r="DN387" s="25"/>
      <c r="DO387" s="25"/>
      <c r="DP387" s="25"/>
      <c r="DQ387" s="25"/>
      <c r="DR387" s="25"/>
      <c r="DS387" s="25"/>
      <c r="DT387" s="25"/>
      <c r="DU387" s="25"/>
      <c r="DV387" s="25"/>
      <c r="DW387" s="25"/>
      <c r="DX387" s="25"/>
      <c r="DY387" s="25"/>
      <c r="DZ387" s="25"/>
      <c r="EA387" s="25"/>
      <c r="EB387" s="25"/>
      <c r="EC387" s="25"/>
      <c r="ED387" s="25"/>
      <c r="EE387" s="25"/>
      <c r="EF387" s="25"/>
      <c r="EG387" s="25"/>
      <c r="EH387" s="25"/>
      <c r="EI387" s="25"/>
      <c r="EJ387" s="25"/>
      <c r="EK387" s="25"/>
      <c r="EL387" s="25"/>
      <c r="EM387" s="25"/>
      <c r="EN387" s="25"/>
      <c r="EO387" s="25"/>
      <c r="EP387" s="25"/>
      <c r="EQ387" s="25"/>
      <c r="ER387" s="25"/>
      <c r="ES387" s="25"/>
      <c r="ET387" s="25"/>
      <c r="EU387" s="25"/>
      <c r="EV387" s="25"/>
      <c r="EW387" s="25"/>
      <c r="EX387" s="25"/>
      <c r="EY387" s="25"/>
      <c r="EZ387" s="25"/>
      <c r="FA387" s="25"/>
      <c r="FB387" s="25"/>
      <c r="FC387" s="25"/>
      <c r="FD387" s="25"/>
      <c r="FE387" s="25"/>
      <c r="FF387" s="25"/>
      <c r="FG387" s="25"/>
      <c r="FH387" s="25"/>
      <c r="FI387" s="25"/>
      <c r="FJ387" s="25"/>
      <c r="FK387" s="25"/>
      <c r="FL387" s="25"/>
      <c r="FM387" s="25"/>
      <c r="FN387" s="25"/>
      <c r="FO387" s="25"/>
      <c r="FP387" s="25"/>
      <c r="FQ387" s="25"/>
      <c r="FR387" s="25"/>
      <c r="FS387" s="25"/>
      <c r="FT387" s="25"/>
      <c r="FU387" s="25"/>
      <c r="FV387" s="25"/>
      <c r="FW387" s="25"/>
      <c r="FX387" s="25"/>
      <c r="FY387" s="25"/>
      <c r="FZ387" s="25"/>
      <c r="GA387" s="25"/>
      <c r="GB387" s="25"/>
      <c r="GC387" s="25"/>
      <c r="GD387" s="25"/>
      <c r="GE387" s="25"/>
      <c r="GF387" s="25"/>
      <c r="GG387" s="25"/>
      <c r="GH387" s="25"/>
      <c r="GI387" s="25"/>
      <c r="GJ387" s="25"/>
      <c r="GK387" s="25"/>
      <c r="GL387" s="25"/>
      <c r="GM387" s="25"/>
      <c r="GN387" s="25"/>
      <c r="GO387" s="25"/>
      <c r="GP387" s="25"/>
      <c r="GQ387" s="25"/>
      <c r="GR387" s="25"/>
      <c r="GS387" s="25"/>
      <c r="GT387" s="25"/>
      <c r="GU387" s="25"/>
      <c r="GV387" s="25"/>
      <c r="GW387" s="25"/>
      <c r="GX387" s="25"/>
      <c r="GY387" s="25"/>
      <c r="GZ387" s="25"/>
      <c r="HA387" s="25"/>
      <c r="HB387" s="25"/>
      <c r="HC387" s="25"/>
      <c r="HD387" s="25"/>
      <c r="HE387" s="25"/>
      <c r="HF387" s="25"/>
      <c r="HG387" s="25"/>
      <c r="HH387" s="25"/>
      <c r="HI387" s="25"/>
      <c r="HJ387" s="25"/>
      <c r="HK387" s="25"/>
      <c r="HL387" s="25"/>
      <c r="HM387" s="25"/>
      <c r="HN387" s="25"/>
      <c r="HO387" s="25"/>
      <c r="HP387" s="25"/>
      <c r="HQ387" s="25"/>
      <c r="HR387" s="25"/>
      <c r="HS387" s="25"/>
      <c r="HT387" s="25"/>
      <c r="HU387" s="25"/>
      <c r="HV387" s="25"/>
      <c r="HW387" s="25"/>
      <c r="HX387" s="25"/>
      <c r="HY387" s="25"/>
      <c r="HZ387" s="25"/>
      <c r="IA387" s="25"/>
      <c r="IB387" s="25"/>
      <c r="IC387" s="25"/>
      <c r="ID387" s="25"/>
      <c r="IE387" s="25"/>
      <c r="IF387" s="25"/>
      <c r="IG387" s="25"/>
      <c r="IH387" s="25"/>
      <c r="II387" s="25"/>
      <c r="IJ387" s="25"/>
      <c r="IK387" s="25"/>
      <c r="IL387" s="25"/>
      <c r="IM387" s="25"/>
      <c r="IN387" s="25"/>
      <c r="IO387" s="25"/>
      <c r="IP387" s="25"/>
      <c r="IQ387" s="25"/>
      <c r="IR387" s="25"/>
      <c r="IS387" s="25"/>
      <c r="IT387" s="25"/>
      <c r="IU387" s="25"/>
      <c r="IV387" s="25"/>
    </row>
    <row r="388" spans="2:13" s="25" customFormat="1" ht="54.75" customHeight="1">
      <c r="B388" s="20">
        <f t="shared" si="5"/>
        <v>379</v>
      </c>
      <c r="C388" s="20" t="s">
        <v>3063</v>
      </c>
      <c r="D388" s="22" t="s">
        <v>2284</v>
      </c>
      <c r="E388" s="22" t="s">
        <v>1750</v>
      </c>
      <c r="F388" s="22" t="s">
        <v>1749</v>
      </c>
      <c r="G388" s="23">
        <v>0.4132</v>
      </c>
      <c r="H388" s="23">
        <v>50617</v>
      </c>
      <c r="I388" s="28" t="s">
        <v>963</v>
      </c>
      <c r="J388" s="28" t="s">
        <v>1751</v>
      </c>
      <c r="K388" s="28" t="s">
        <v>674</v>
      </c>
      <c r="M388" s="21"/>
    </row>
    <row r="389" spans="2:14" s="25" customFormat="1" ht="54.75" customHeight="1">
      <c r="B389" s="20">
        <f t="shared" si="5"/>
        <v>380</v>
      </c>
      <c r="C389" s="20" t="s">
        <v>1294</v>
      </c>
      <c r="D389" s="22" t="s">
        <v>2058</v>
      </c>
      <c r="E389" s="22" t="s">
        <v>1152</v>
      </c>
      <c r="F389" s="31" t="s">
        <v>1153</v>
      </c>
      <c r="G389" s="23">
        <v>1.2005</v>
      </c>
      <c r="H389" s="23">
        <v>54000</v>
      </c>
      <c r="I389" s="21" t="s">
        <v>963</v>
      </c>
      <c r="J389" s="21" t="s">
        <v>236</v>
      </c>
      <c r="K389" s="21" t="s">
        <v>674</v>
      </c>
      <c r="L389" s="83"/>
      <c r="N389" s="26"/>
    </row>
    <row r="390" spans="2:14" s="25" customFormat="1" ht="51" customHeight="1">
      <c r="B390" s="20">
        <f t="shared" si="5"/>
        <v>381</v>
      </c>
      <c r="C390" s="21" t="s">
        <v>809</v>
      </c>
      <c r="D390" s="22" t="s">
        <v>721</v>
      </c>
      <c r="E390" s="22" t="s">
        <v>661</v>
      </c>
      <c r="F390" s="22" t="s">
        <v>645</v>
      </c>
      <c r="G390" s="23">
        <v>169.9214</v>
      </c>
      <c r="H390" s="23"/>
      <c r="I390" s="24" t="s">
        <v>1058</v>
      </c>
      <c r="J390" s="24" t="s">
        <v>1016</v>
      </c>
      <c r="K390" s="28" t="s">
        <v>672</v>
      </c>
      <c r="L390" s="83"/>
      <c r="N390" s="26"/>
    </row>
    <row r="391" spans="2:14" s="25" customFormat="1" ht="54.75" customHeight="1">
      <c r="B391" s="20">
        <f t="shared" si="5"/>
        <v>382</v>
      </c>
      <c r="C391" s="21" t="s">
        <v>810</v>
      </c>
      <c r="D391" s="22" t="s">
        <v>2057</v>
      </c>
      <c r="E391" s="52" t="s">
        <v>838</v>
      </c>
      <c r="F391" s="53" t="s">
        <v>161</v>
      </c>
      <c r="G391" s="35">
        <v>2.679</v>
      </c>
      <c r="H391" s="35">
        <v>104949</v>
      </c>
      <c r="I391" s="29" t="s">
        <v>963</v>
      </c>
      <c r="J391" s="29" t="s">
        <v>1266</v>
      </c>
      <c r="K391" s="24" t="s">
        <v>674</v>
      </c>
      <c r="L391" s="83"/>
      <c r="N391" s="26"/>
    </row>
    <row r="392" spans="2:14" s="25" customFormat="1" ht="54.75" customHeight="1">
      <c r="B392" s="20">
        <f t="shared" si="5"/>
        <v>383</v>
      </c>
      <c r="C392" s="21" t="s">
        <v>808</v>
      </c>
      <c r="D392" s="22" t="s">
        <v>2056</v>
      </c>
      <c r="E392" s="22" t="s">
        <v>215</v>
      </c>
      <c r="F392" s="22" t="s">
        <v>214</v>
      </c>
      <c r="G392" s="23">
        <v>0.1749</v>
      </c>
      <c r="H392" s="23">
        <v>44742.14</v>
      </c>
      <c r="I392" s="24" t="s">
        <v>963</v>
      </c>
      <c r="J392" s="24" t="s">
        <v>234</v>
      </c>
      <c r="K392" s="24" t="s">
        <v>674</v>
      </c>
      <c r="L392" s="83"/>
      <c r="N392" s="26"/>
    </row>
    <row r="393" spans="2:14" s="25" customFormat="1" ht="54.75" customHeight="1">
      <c r="B393" s="20">
        <f t="shared" si="5"/>
        <v>384</v>
      </c>
      <c r="C393" s="21" t="s">
        <v>811</v>
      </c>
      <c r="D393" s="22" t="s">
        <v>447</v>
      </c>
      <c r="E393" s="22" t="s">
        <v>226</v>
      </c>
      <c r="F393" s="22" t="s">
        <v>448</v>
      </c>
      <c r="G393" s="23">
        <v>22.7773</v>
      </c>
      <c r="H393" s="23"/>
      <c r="I393" s="24" t="s">
        <v>965</v>
      </c>
      <c r="J393" s="24" t="s">
        <v>1010</v>
      </c>
      <c r="K393" s="28" t="s">
        <v>672</v>
      </c>
      <c r="L393" s="83"/>
      <c r="N393" s="26"/>
    </row>
    <row r="394" spans="2:14" s="25" customFormat="1" ht="54.75" customHeight="1">
      <c r="B394" s="20">
        <f t="shared" si="5"/>
        <v>385</v>
      </c>
      <c r="C394" s="20" t="s">
        <v>1550</v>
      </c>
      <c r="D394" s="22" t="s">
        <v>2055</v>
      </c>
      <c r="E394" s="22" t="s">
        <v>296</v>
      </c>
      <c r="F394" s="22" t="s">
        <v>1068</v>
      </c>
      <c r="G394" s="23">
        <v>0.8285</v>
      </c>
      <c r="H394" s="23">
        <v>66280</v>
      </c>
      <c r="I394" s="28" t="s">
        <v>963</v>
      </c>
      <c r="J394" s="28" t="s">
        <v>237</v>
      </c>
      <c r="K394" s="21" t="s">
        <v>674</v>
      </c>
      <c r="L394" s="83"/>
      <c r="N394" s="26"/>
    </row>
    <row r="395" spans="2:14" s="59" customFormat="1" ht="54.75" customHeight="1">
      <c r="B395" s="55"/>
      <c r="C395" s="55"/>
      <c r="D395" s="56"/>
      <c r="E395" s="56"/>
      <c r="F395" s="56" t="s">
        <v>893</v>
      </c>
      <c r="G395" s="57">
        <f>SUM(G10:G394)</f>
        <v>42312.03983489999</v>
      </c>
      <c r="H395" s="57">
        <f>SUM(H10:H394)</f>
        <v>8750284.421</v>
      </c>
      <c r="I395" s="58"/>
      <c r="J395" s="58"/>
      <c r="K395" s="58"/>
      <c r="L395" s="84"/>
      <c r="N395" s="60"/>
    </row>
    <row r="396" spans="2:14" s="65" customFormat="1" ht="54.75" customHeight="1">
      <c r="B396" s="61"/>
      <c r="C396" s="61"/>
      <c r="D396" s="62"/>
      <c r="E396" s="62"/>
      <c r="F396" s="62"/>
      <c r="G396" s="63"/>
      <c r="H396" s="63"/>
      <c r="I396" s="64"/>
      <c r="J396" s="64"/>
      <c r="K396" s="64"/>
      <c r="L396" s="85"/>
      <c r="N396" s="66"/>
    </row>
    <row r="397" spans="2:14" s="25" customFormat="1" ht="54.75" customHeight="1">
      <c r="B397" s="20"/>
      <c r="C397" s="20"/>
      <c r="D397" s="22"/>
      <c r="E397" s="22"/>
      <c r="F397" s="22"/>
      <c r="G397" s="29"/>
      <c r="H397" s="29"/>
      <c r="I397" s="24"/>
      <c r="J397" s="24"/>
      <c r="K397" s="24"/>
      <c r="L397" s="83"/>
      <c r="N397" s="26"/>
    </row>
    <row r="398" spans="2:14" s="25" customFormat="1" ht="54.75" customHeight="1">
      <c r="B398" s="20"/>
      <c r="C398" s="20"/>
      <c r="D398" s="22"/>
      <c r="E398" s="22"/>
      <c r="F398" s="22"/>
      <c r="G398" s="29"/>
      <c r="H398" s="29"/>
      <c r="I398" s="24"/>
      <c r="J398" s="24"/>
      <c r="K398" s="24"/>
      <c r="L398" s="83"/>
      <c r="N398" s="26"/>
    </row>
    <row r="399" spans="2:14" s="25" customFormat="1" ht="54.75" customHeight="1">
      <c r="B399" s="20"/>
      <c r="C399" s="20"/>
      <c r="D399" s="22"/>
      <c r="E399" s="22"/>
      <c r="F399" s="22"/>
      <c r="G399" s="29"/>
      <c r="H399" s="29"/>
      <c r="I399" s="24"/>
      <c r="J399" s="24"/>
      <c r="K399" s="24"/>
      <c r="L399" s="83"/>
      <c r="N399" s="26"/>
    </row>
    <row r="400" spans="2:14" s="25" customFormat="1" ht="54.75" customHeight="1">
      <c r="B400" s="20"/>
      <c r="C400" s="20"/>
      <c r="D400" s="22"/>
      <c r="E400" s="22"/>
      <c r="F400" s="22"/>
      <c r="G400" s="29"/>
      <c r="H400" s="29"/>
      <c r="I400" s="24"/>
      <c r="J400" s="24"/>
      <c r="K400" s="24"/>
      <c r="L400" s="83"/>
      <c r="N400" s="26"/>
    </row>
    <row r="401" spans="2:14" s="25" customFormat="1" ht="54.75" customHeight="1">
      <c r="B401" s="20"/>
      <c r="C401" s="20"/>
      <c r="D401" s="22"/>
      <c r="E401" s="22"/>
      <c r="F401" s="22"/>
      <c r="G401" s="29"/>
      <c r="H401" s="29"/>
      <c r="I401" s="24"/>
      <c r="J401" s="24"/>
      <c r="K401" s="24"/>
      <c r="L401" s="83"/>
      <c r="N401" s="26"/>
    </row>
    <row r="402" spans="2:14" s="25" customFormat="1" ht="54.75" customHeight="1">
      <c r="B402" s="20"/>
      <c r="C402" s="20"/>
      <c r="D402" s="22"/>
      <c r="E402" s="22"/>
      <c r="F402" s="22"/>
      <c r="G402" s="29"/>
      <c r="H402" s="29"/>
      <c r="I402" s="24"/>
      <c r="J402" s="24"/>
      <c r="K402" s="24"/>
      <c r="L402" s="83"/>
      <c r="N402" s="26"/>
    </row>
    <row r="403" spans="2:14" s="25" customFormat="1" ht="54.75" customHeight="1">
      <c r="B403" s="20"/>
      <c r="C403" s="20"/>
      <c r="D403" s="22"/>
      <c r="E403" s="22"/>
      <c r="F403" s="22"/>
      <c r="G403" s="29"/>
      <c r="H403" s="29"/>
      <c r="I403" s="24"/>
      <c r="J403" s="24"/>
      <c r="K403" s="24"/>
      <c r="L403" s="83"/>
      <c r="N403" s="26"/>
    </row>
    <row r="404" spans="2:14" s="25" customFormat="1" ht="54.75" customHeight="1">
      <c r="B404" s="20"/>
      <c r="C404" s="20"/>
      <c r="D404" s="22"/>
      <c r="E404" s="22"/>
      <c r="F404" s="22"/>
      <c r="G404" s="29"/>
      <c r="H404" s="29"/>
      <c r="I404" s="24"/>
      <c r="J404" s="24"/>
      <c r="K404" s="24"/>
      <c r="L404" s="83"/>
      <c r="N404" s="26"/>
    </row>
    <row r="405" spans="2:14" s="25" customFormat="1" ht="54.75" customHeight="1">
      <c r="B405" s="20"/>
      <c r="C405" s="20"/>
      <c r="D405" s="22"/>
      <c r="E405" s="22"/>
      <c r="F405" s="22"/>
      <c r="G405" s="29"/>
      <c r="H405" s="29"/>
      <c r="I405" s="24"/>
      <c r="J405" s="24"/>
      <c r="K405" s="24"/>
      <c r="L405" s="83"/>
      <c r="N405" s="26"/>
    </row>
    <row r="406" spans="2:14" s="25" customFormat="1" ht="54.75" customHeight="1">
      <c r="B406" s="20"/>
      <c r="C406" s="20"/>
      <c r="D406" s="22"/>
      <c r="E406" s="22"/>
      <c r="F406" s="22"/>
      <c r="G406" s="29"/>
      <c r="H406" s="29"/>
      <c r="I406" s="24"/>
      <c r="J406" s="24"/>
      <c r="K406" s="24"/>
      <c r="L406" s="83"/>
      <c r="N406" s="26"/>
    </row>
    <row r="407" spans="2:14" s="25" customFormat="1" ht="54.75" customHeight="1">
      <c r="B407" s="20"/>
      <c r="C407" s="20"/>
      <c r="D407" s="22"/>
      <c r="E407" s="22"/>
      <c r="F407" s="22"/>
      <c r="G407" s="29"/>
      <c r="H407" s="29"/>
      <c r="I407" s="24"/>
      <c r="J407" s="24"/>
      <c r="K407" s="24"/>
      <c r="L407" s="83"/>
      <c r="N407" s="26"/>
    </row>
    <row r="408" spans="2:14" s="25" customFormat="1" ht="54.75" customHeight="1">
      <c r="B408" s="20"/>
      <c r="C408" s="20"/>
      <c r="D408" s="22"/>
      <c r="E408" s="22"/>
      <c r="F408" s="22"/>
      <c r="G408" s="29"/>
      <c r="H408" s="29"/>
      <c r="I408" s="24"/>
      <c r="J408" s="24"/>
      <c r="K408" s="24"/>
      <c r="L408" s="83"/>
      <c r="N408" s="26"/>
    </row>
    <row r="409" spans="2:14" s="25" customFormat="1" ht="54.75" customHeight="1">
      <c r="B409" s="20"/>
      <c r="C409" s="20"/>
      <c r="D409" s="22"/>
      <c r="E409" s="22"/>
      <c r="F409" s="22"/>
      <c r="G409" s="29"/>
      <c r="H409" s="29"/>
      <c r="I409" s="24"/>
      <c r="J409" s="24"/>
      <c r="K409" s="24"/>
      <c r="L409" s="83"/>
      <c r="N409" s="26"/>
    </row>
    <row r="410" spans="2:14" s="25" customFormat="1" ht="54.75" customHeight="1">
      <c r="B410" s="20"/>
      <c r="C410" s="20"/>
      <c r="D410" s="22"/>
      <c r="E410" s="22"/>
      <c r="F410" s="22"/>
      <c r="G410" s="29"/>
      <c r="H410" s="29"/>
      <c r="I410" s="24"/>
      <c r="J410" s="24"/>
      <c r="K410" s="24"/>
      <c r="L410" s="83"/>
      <c r="N410" s="26"/>
    </row>
    <row r="411" spans="2:14" s="25" customFormat="1" ht="54.75" customHeight="1">
      <c r="B411" s="20"/>
      <c r="C411" s="20"/>
      <c r="D411" s="22"/>
      <c r="E411" s="22"/>
      <c r="F411" s="22"/>
      <c r="G411" s="29"/>
      <c r="H411" s="29"/>
      <c r="I411" s="24"/>
      <c r="J411" s="24"/>
      <c r="K411" s="24"/>
      <c r="L411" s="83"/>
      <c r="N411" s="26"/>
    </row>
    <row r="412" spans="2:14" s="25" customFormat="1" ht="54.75" customHeight="1">
      <c r="B412" s="20"/>
      <c r="C412" s="20"/>
      <c r="D412" s="22"/>
      <c r="E412" s="22"/>
      <c r="F412" s="22"/>
      <c r="G412" s="29"/>
      <c r="H412" s="29"/>
      <c r="I412" s="24"/>
      <c r="J412" s="24"/>
      <c r="K412" s="24"/>
      <c r="L412" s="83"/>
      <c r="N412" s="26"/>
    </row>
    <row r="413" spans="2:14" s="25" customFormat="1" ht="54.75" customHeight="1">
      <c r="B413" s="20"/>
      <c r="C413" s="20"/>
      <c r="D413" s="22"/>
      <c r="E413" s="22"/>
      <c r="F413" s="22"/>
      <c r="G413" s="29"/>
      <c r="H413" s="29"/>
      <c r="I413" s="24"/>
      <c r="J413" s="24"/>
      <c r="K413" s="24"/>
      <c r="L413" s="83"/>
      <c r="N413" s="26"/>
    </row>
    <row r="414" spans="2:14" s="25" customFormat="1" ht="54.75" customHeight="1">
      <c r="B414" s="20"/>
      <c r="C414" s="20"/>
      <c r="D414" s="22"/>
      <c r="E414" s="22"/>
      <c r="F414" s="22"/>
      <c r="G414" s="29"/>
      <c r="H414" s="29"/>
      <c r="I414" s="24"/>
      <c r="J414" s="24"/>
      <c r="K414" s="24"/>
      <c r="L414" s="83"/>
      <c r="N414" s="26"/>
    </row>
    <row r="415" spans="2:14" s="25" customFormat="1" ht="54.75" customHeight="1">
      <c r="B415" s="20"/>
      <c r="C415" s="20"/>
      <c r="D415" s="22"/>
      <c r="E415" s="22"/>
      <c r="F415" s="22"/>
      <c r="G415" s="29"/>
      <c r="H415" s="29"/>
      <c r="I415" s="24"/>
      <c r="J415" s="24"/>
      <c r="K415" s="24"/>
      <c r="L415" s="83"/>
      <c r="N415" s="26"/>
    </row>
    <row r="416" spans="2:14" s="25" customFormat="1" ht="54.75" customHeight="1">
      <c r="B416" s="20"/>
      <c r="C416" s="20"/>
      <c r="D416" s="22"/>
      <c r="E416" s="22"/>
      <c r="F416" s="22"/>
      <c r="G416" s="29"/>
      <c r="H416" s="29"/>
      <c r="I416" s="24"/>
      <c r="J416" s="24"/>
      <c r="K416" s="24"/>
      <c r="L416" s="83"/>
      <c r="N416" s="26"/>
    </row>
    <row r="417" spans="2:14" s="25" customFormat="1" ht="54.75" customHeight="1">
      <c r="B417" s="20"/>
      <c r="C417" s="20"/>
      <c r="D417" s="22"/>
      <c r="E417" s="22"/>
      <c r="F417" s="22"/>
      <c r="G417" s="29"/>
      <c r="H417" s="29"/>
      <c r="I417" s="24"/>
      <c r="J417" s="24"/>
      <c r="K417" s="24"/>
      <c r="L417" s="83"/>
      <c r="N417" s="26"/>
    </row>
    <row r="418" spans="2:14" s="25" customFormat="1" ht="54.75" customHeight="1">
      <c r="B418" s="20"/>
      <c r="C418" s="20"/>
      <c r="D418" s="22"/>
      <c r="E418" s="22"/>
      <c r="F418" s="22"/>
      <c r="G418" s="29"/>
      <c r="H418" s="29"/>
      <c r="I418" s="24"/>
      <c r="J418" s="24"/>
      <c r="K418" s="24"/>
      <c r="L418" s="83"/>
      <c r="N418" s="26"/>
    </row>
    <row r="419" spans="2:14" s="25" customFormat="1" ht="54.75" customHeight="1">
      <c r="B419" s="20"/>
      <c r="C419" s="20"/>
      <c r="D419" s="22"/>
      <c r="E419" s="22"/>
      <c r="F419" s="22"/>
      <c r="G419" s="29"/>
      <c r="H419" s="29"/>
      <c r="I419" s="24"/>
      <c r="J419" s="24"/>
      <c r="K419" s="24"/>
      <c r="L419" s="83"/>
      <c r="N419" s="26"/>
    </row>
    <row r="420" spans="2:14" s="25" customFormat="1" ht="54.75" customHeight="1">
      <c r="B420" s="20"/>
      <c r="C420" s="20"/>
      <c r="D420" s="22"/>
      <c r="E420" s="22"/>
      <c r="F420" s="22"/>
      <c r="G420" s="29"/>
      <c r="H420" s="29"/>
      <c r="I420" s="24"/>
      <c r="J420" s="24"/>
      <c r="K420" s="24"/>
      <c r="L420" s="83"/>
      <c r="N420" s="26"/>
    </row>
    <row r="421" spans="2:14" s="25" customFormat="1" ht="54.75" customHeight="1">
      <c r="B421" s="20"/>
      <c r="C421" s="20"/>
      <c r="D421" s="22"/>
      <c r="E421" s="22"/>
      <c r="F421" s="22"/>
      <c r="G421" s="29"/>
      <c r="H421" s="29"/>
      <c r="I421" s="24"/>
      <c r="J421" s="24"/>
      <c r="K421" s="24"/>
      <c r="L421" s="83"/>
      <c r="N421" s="26"/>
    </row>
    <row r="422" spans="2:14" s="25" customFormat="1" ht="54.75" customHeight="1">
      <c r="B422" s="20"/>
      <c r="C422" s="20"/>
      <c r="D422" s="22"/>
      <c r="E422" s="22"/>
      <c r="F422" s="22"/>
      <c r="G422" s="29"/>
      <c r="H422" s="29"/>
      <c r="I422" s="24"/>
      <c r="J422" s="24"/>
      <c r="K422" s="24"/>
      <c r="L422" s="83"/>
      <c r="N422" s="26"/>
    </row>
    <row r="423" spans="2:14" s="25" customFormat="1" ht="54.75" customHeight="1">
      <c r="B423" s="20"/>
      <c r="C423" s="20"/>
      <c r="D423" s="22"/>
      <c r="E423" s="22"/>
      <c r="F423" s="22"/>
      <c r="G423" s="29"/>
      <c r="H423" s="29"/>
      <c r="I423" s="24"/>
      <c r="J423" s="24"/>
      <c r="K423" s="24"/>
      <c r="L423" s="83"/>
      <c r="N423" s="26"/>
    </row>
    <row r="424" spans="2:14" s="25" customFormat="1" ht="54.75" customHeight="1">
      <c r="B424" s="20"/>
      <c r="C424" s="20"/>
      <c r="D424" s="22"/>
      <c r="E424" s="22"/>
      <c r="F424" s="22"/>
      <c r="G424" s="29"/>
      <c r="H424" s="29"/>
      <c r="I424" s="24"/>
      <c r="J424" s="24"/>
      <c r="K424" s="24"/>
      <c r="L424" s="83"/>
      <c r="N424" s="26"/>
    </row>
    <row r="425" spans="2:14" s="25" customFormat="1" ht="54.75" customHeight="1">
      <c r="B425" s="20"/>
      <c r="C425" s="20"/>
      <c r="D425" s="22"/>
      <c r="E425" s="22"/>
      <c r="F425" s="22"/>
      <c r="G425" s="29"/>
      <c r="H425" s="29"/>
      <c r="I425" s="24"/>
      <c r="J425" s="24"/>
      <c r="K425" s="24"/>
      <c r="L425" s="83"/>
      <c r="N425" s="26"/>
    </row>
    <row r="426" spans="2:14" s="25" customFormat="1" ht="54.75" customHeight="1">
      <c r="B426" s="20"/>
      <c r="C426" s="20"/>
      <c r="D426" s="22"/>
      <c r="E426" s="22"/>
      <c r="F426" s="22"/>
      <c r="G426" s="29"/>
      <c r="H426" s="29"/>
      <c r="I426" s="24"/>
      <c r="J426" s="24"/>
      <c r="K426" s="24"/>
      <c r="L426" s="83"/>
      <c r="N426" s="26"/>
    </row>
    <row r="427" spans="2:14" s="25" customFormat="1" ht="54.75" customHeight="1">
      <c r="B427" s="20"/>
      <c r="C427" s="20"/>
      <c r="D427" s="22"/>
      <c r="E427" s="22"/>
      <c r="F427" s="22"/>
      <c r="G427" s="29"/>
      <c r="H427" s="29"/>
      <c r="I427" s="24"/>
      <c r="J427" s="24"/>
      <c r="K427" s="24"/>
      <c r="L427" s="83"/>
      <c r="N427" s="26"/>
    </row>
    <row r="428" spans="2:14" s="25" customFormat="1" ht="54.75" customHeight="1">
      <c r="B428" s="20"/>
      <c r="C428" s="20"/>
      <c r="D428" s="22"/>
      <c r="E428" s="22"/>
      <c r="F428" s="22"/>
      <c r="G428" s="29"/>
      <c r="H428" s="29"/>
      <c r="I428" s="24"/>
      <c r="J428" s="24"/>
      <c r="K428" s="24"/>
      <c r="L428" s="83"/>
      <c r="N428" s="26"/>
    </row>
    <row r="429" spans="2:14" s="25" customFormat="1" ht="54.75" customHeight="1">
      <c r="B429" s="20"/>
      <c r="C429" s="20"/>
      <c r="D429" s="22"/>
      <c r="E429" s="22"/>
      <c r="F429" s="22"/>
      <c r="G429" s="29"/>
      <c r="H429" s="29"/>
      <c r="I429" s="24"/>
      <c r="J429" s="24"/>
      <c r="K429" s="24"/>
      <c r="L429" s="83"/>
      <c r="N429" s="26"/>
    </row>
    <row r="430" spans="2:14" s="25" customFormat="1" ht="54.75" customHeight="1">
      <c r="B430" s="20"/>
      <c r="C430" s="20"/>
      <c r="D430" s="22"/>
      <c r="E430" s="22"/>
      <c r="F430" s="22"/>
      <c r="G430" s="29"/>
      <c r="H430" s="29"/>
      <c r="I430" s="24"/>
      <c r="J430" s="24"/>
      <c r="K430" s="24"/>
      <c r="L430" s="83"/>
      <c r="N430" s="26"/>
    </row>
    <row r="431" spans="2:14" s="25" customFormat="1" ht="54.75" customHeight="1">
      <c r="B431" s="20"/>
      <c r="C431" s="20"/>
      <c r="D431" s="22"/>
      <c r="E431" s="22"/>
      <c r="F431" s="22"/>
      <c r="G431" s="29"/>
      <c r="H431" s="29"/>
      <c r="I431" s="24"/>
      <c r="J431" s="24"/>
      <c r="K431" s="24"/>
      <c r="L431" s="83"/>
      <c r="N431" s="26"/>
    </row>
    <row r="432" spans="2:14" s="25" customFormat="1" ht="54.75" customHeight="1">
      <c r="B432" s="20"/>
      <c r="C432" s="20"/>
      <c r="D432" s="22"/>
      <c r="E432" s="22"/>
      <c r="F432" s="22"/>
      <c r="G432" s="29"/>
      <c r="H432" s="29"/>
      <c r="I432" s="24"/>
      <c r="J432" s="24"/>
      <c r="K432" s="24"/>
      <c r="L432" s="83"/>
      <c r="N432" s="26"/>
    </row>
    <row r="433" spans="2:14" s="25" customFormat="1" ht="54.75" customHeight="1">
      <c r="B433" s="20"/>
      <c r="C433" s="20"/>
      <c r="D433" s="22"/>
      <c r="E433" s="22"/>
      <c r="F433" s="22"/>
      <c r="G433" s="29"/>
      <c r="H433" s="29"/>
      <c r="I433" s="24"/>
      <c r="J433" s="24"/>
      <c r="K433" s="24"/>
      <c r="L433" s="83"/>
      <c r="N433" s="26"/>
    </row>
    <row r="434" ht="54.75" customHeight="1"/>
    <row r="435" ht="54.75" customHeight="1"/>
    <row r="436" ht="54.75" customHeight="1"/>
    <row r="437" ht="54.75" customHeight="1"/>
    <row r="438" ht="54.75" customHeight="1"/>
    <row r="439" ht="54.75" customHeight="1"/>
    <row r="440" ht="64.5" customHeight="1"/>
    <row r="441" ht="64.5" customHeight="1"/>
    <row r="442" ht="64.5" customHeight="1"/>
    <row r="443" ht="64.5" customHeight="1"/>
    <row r="444" ht="64.5" customHeight="1"/>
    <row r="445" ht="64.5" customHeight="1"/>
    <row r="446" ht="64.5" customHeight="1"/>
    <row r="447" ht="64.5" customHeight="1"/>
    <row r="448" ht="64.5" customHeight="1"/>
    <row r="449" ht="64.5" customHeight="1"/>
    <row r="450" ht="64.5" customHeight="1"/>
    <row r="451" ht="64.5" customHeight="1"/>
    <row r="452" ht="60" customHeight="1"/>
    <row r="453" ht="60" customHeight="1"/>
    <row r="454" ht="60" customHeight="1"/>
    <row r="455" ht="60" customHeight="1"/>
    <row r="456" ht="60" customHeight="1"/>
    <row r="457" ht="60" customHeight="1"/>
    <row r="458" ht="60" customHeight="1"/>
    <row r="459" ht="60" customHeight="1"/>
    <row r="460" ht="60" customHeight="1"/>
    <row r="461" ht="60" customHeight="1"/>
  </sheetData>
  <sheetProtection/>
  <autoFilter ref="B9:HF396"/>
  <mergeCells count="9">
    <mergeCell ref="I5:I6"/>
    <mergeCell ref="J5:J6"/>
    <mergeCell ref="K5:K6"/>
    <mergeCell ref="B3:D3"/>
    <mergeCell ref="B5:B6"/>
    <mergeCell ref="C5:C6"/>
    <mergeCell ref="D5:D6"/>
    <mergeCell ref="E5:E6"/>
    <mergeCell ref="F5:F6"/>
  </mergeCells>
  <printOptions horizontalCentered="1"/>
  <pageMargins left="0" right="0" top="0.75" bottom="0.5" header="0.5" footer="0.5"/>
  <pageSetup horizontalDpi="600" verticalDpi="600" orientation="landscape" paperSize="9" scale="5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V155"/>
  <sheetViews>
    <sheetView view="pageBreakPreview" zoomScale="70" zoomScaleNormal="75" zoomScaleSheetLayoutView="70" zoomScalePageLayoutView="0" workbookViewId="0" topLeftCell="A1">
      <selection activeCell="D14" sqref="D14"/>
    </sheetView>
  </sheetViews>
  <sheetFormatPr defaultColWidth="12.7109375" defaultRowHeight="12.75"/>
  <cols>
    <col min="1" max="1" width="1.8515625" style="38" customWidth="1"/>
    <col min="2" max="2" width="7.28125" style="27" customWidth="1"/>
    <col min="3" max="3" width="10.7109375" style="27" hidden="1" customWidth="1"/>
    <col min="4" max="4" width="55.8515625" style="67" customWidth="1"/>
    <col min="5" max="5" width="60.140625" style="67" customWidth="1"/>
    <col min="6" max="6" width="54.421875" style="67" customWidth="1"/>
    <col min="7" max="7" width="19.421875" style="150" customWidth="1"/>
    <col min="8" max="8" width="29.421875" style="150" customWidth="1"/>
    <col min="9" max="9" width="13.28125" style="72" customWidth="1"/>
    <col min="10" max="10" width="30.140625" style="72" hidden="1" customWidth="1"/>
    <col min="11" max="11" width="16.421875" style="72" customWidth="1"/>
    <col min="12" max="12" width="4.8515625" style="38" customWidth="1"/>
    <col min="13" max="13" width="27.00390625" style="72" customWidth="1"/>
    <col min="14" max="14" width="2.00390625" style="38" customWidth="1"/>
    <col min="15" max="15" width="4.8515625" style="38" customWidth="1"/>
    <col min="16" max="16" width="18.7109375" style="38" customWidth="1"/>
    <col min="17" max="255" width="4.8515625" style="38" customWidth="1"/>
    <col min="256" max="16384" width="12.7109375" style="38" bestFit="1" customWidth="1"/>
  </cols>
  <sheetData>
    <row r="1" spans="2:13" s="1" customFormat="1" ht="18">
      <c r="B1" s="1" t="s">
        <v>825</v>
      </c>
      <c r="C1" s="2"/>
      <c r="D1" s="3"/>
      <c r="E1" s="4"/>
      <c r="F1" s="4"/>
      <c r="G1" s="175"/>
      <c r="H1" s="175"/>
      <c r="I1" s="2"/>
      <c r="J1" s="2"/>
      <c r="K1" s="2"/>
      <c r="M1" s="2"/>
    </row>
    <row r="2" spans="2:239" s="2" customFormat="1" ht="18">
      <c r="B2" s="1" t="s">
        <v>1326</v>
      </c>
      <c r="D2" s="3"/>
      <c r="E2" s="4"/>
      <c r="F2" s="4"/>
      <c r="G2" s="175"/>
      <c r="H2" s="175"/>
      <c r="J2" s="9"/>
      <c r="K2" s="9"/>
      <c r="L2" s="9"/>
      <c r="M2" s="9"/>
      <c r="N2" s="9"/>
      <c r="O2" s="9"/>
      <c r="P2" s="9"/>
      <c r="R2" s="9"/>
      <c r="S2" s="9"/>
      <c r="T2" s="9"/>
      <c r="U2" s="9"/>
      <c r="V2" s="9"/>
      <c r="W2" s="9"/>
      <c r="X2" s="9"/>
      <c r="Z2" s="9"/>
      <c r="AA2" s="9"/>
      <c r="AB2" s="9"/>
      <c r="AC2" s="9"/>
      <c r="AD2" s="9"/>
      <c r="AE2" s="9"/>
      <c r="AF2" s="9"/>
      <c r="AH2" s="9"/>
      <c r="AI2" s="9"/>
      <c r="AJ2" s="9"/>
      <c r="AK2" s="9"/>
      <c r="AL2" s="9"/>
      <c r="AM2" s="9"/>
      <c r="AN2" s="9"/>
      <c r="AP2" s="9"/>
      <c r="AQ2" s="9"/>
      <c r="AR2" s="9"/>
      <c r="AS2" s="9"/>
      <c r="AT2" s="9"/>
      <c r="AU2" s="9"/>
      <c r="AV2" s="9"/>
      <c r="AX2" s="9"/>
      <c r="AY2" s="9"/>
      <c r="AZ2" s="9"/>
      <c r="BA2" s="9"/>
      <c r="BB2" s="9"/>
      <c r="BC2" s="9"/>
      <c r="BD2" s="9"/>
      <c r="BF2" s="9"/>
      <c r="BG2" s="9"/>
      <c r="BH2" s="9"/>
      <c r="BI2" s="9"/>
      <c r="BJ2" s="9"/>
      <c r="BK2" s="9"/>
      <c r="BL2" s="9"/>
      <c r="BN2" s="9"/>
      <c r="BO2" s="9"/>
      <c r="BP2" s="9"/>
      <c r="BQ2" s="9"/>
      <c r="BR2" s="9"/>
      <c r="BS2" s="9"/>
      <c r="BT2" s="9"/>
      <c r="BV2" s="9"/>
      <c r="BW2" s="9"/>
      <c r="BX2" s="9"/>
      <c r="BY2" s="9"/>
      <c r="BZ2" s="9"/>
      <c r="CA2" s="9"/>
      <c r="CB2" s="9"/>
      <c r="CD2" s="9"/>
      <c r="CE2" s="9"/>
      <c r="CF2" s="9"/>
      <c r="CG2" s="9"/>
      <c r="CH2" s="9"/>
      <c r="CI2" s="9"/>
      <c r="CJ2" s="9"/>
      <c r="CL2" s="9"/>
      <c r="CM2" s="9"/>
      <c r="CN2" s="9"/>
      <c r="CO2" s="9"/>
      <c r="CP2" s="9"/>
      <c r="CQ2" s="9"/>
      <c r="CR2" s="9"/>
      <c r="CT2" s="9"/>
      <c r="CU2" s="9"/>
      <c r="CV2" s="9"/>
      <c r="CW2" s="9"/>
      <c r="CX2" s="9"/>
      <c r="CY2" s="9"/>
      <c r="CZ2" s="9"/>
      <c r="DB2" s="9"/>
      <c r="DC2" s="9"/>
      <c r="DD2" s="9"/>
      <c r="DE2" s="9"/>
      <c r="DF2" s="9"/>
      <c r="DG2" s="9"/>
      <c r="DH2" s="9"/>
      <c r="DJ2" s="9"/>
      <c r="DK2" s="9"/>
      <c r="DL2" s="9"/>
      <c r="DM2" s="9"/>
      <c r="DN2" s="9"/>
      <c r="DO2" s="9"/>
      <c r="DP2" s="9"/>
      <c r="DR2" s="9"/>
      <c r="DS2" s="9"/>
      <c r="DT2" s="9"/>
      <c r="DU2" s="9"/>
      <c r="DV2" s="9"/>
      <c r="DW2" s="9"/>
      <c r="DX2" s="9"/>
      <c r="DZ2" s="9"/>
      <c r="EA2" s="9"/>
      <c r="EB2" s="9"/>
      <c r="EC2" s="9"/>
      <c r="ED2" s="9"/>
      <c r="EE2" s="9"/>
      <c r="EF2" s="9"/>
      <c r="EH2" s="9"/>
      <c r="EI2" s="9"/>
      <c r="EJ2" s="9"/>
      <c r="EK2" s="9"/>
      <c r="EL2" s="9"/>
      <c r="EM2" s="9"/>
      <c r="EN2" s="9"/>
      <c r="EP2" s="9"/>
      <c r="EQ2" s="9"/>
      <c r="ER2" s="9"/>
      <c r="ES2" s="9"/>
      <c r="ET2" s="9"/>
      <c r="EU2" s="9"/>
      <c r="EV2" s="9"/>
      <c r="EX2" s="9"/>
      <c r="EY2" s="9"/>
      <c r="EZ2" s="9"/>
      <c r="FA2" s="9"/>
      <c r="FB2" s="9"/>
      <c r="FC2" s="9"/>
      <c r="FD2" s="9"/>
      <c r="FF2" s="9"/>
      <c r="FG2" s="9"/>
      <c r="FH2" s="9"/>
      <c r="FI2" s="9"/>
      <c r="FJ2" s="9"/>
      <c r="FK2" s="9"/>
      <c r="FL2" s="9"/>
      <c r="FN2" s="9"/>
      <c r="FO2" s="9"/>
      <c r="FP2" s="9"/>
      <c r="FQ2" s="9"/>
      <c r="FR2" s="9"/>
      <c r="FS2" s="9"/>
      <c r="FT2" s="9"/>
      <c r="FV2" s="9"/>
      <c r="FW2" s="9"/>
      <c r="FX2" s="9"/>
      <c r="FY2" s="9"/>
      <c r="FZ2" s="9"/>
      <c r="GA2" s="9"/>
      <c r="GB2" s="9"/>
      <c r="GD2" s="9"/>
      <c r="GE2" s="9"/>
      <c r="GF2" s="9"/>
      <c r="GG2" s="9"/>
      <c r="GH2" s="9"/>
      <c r="GI2" s="9"/>
      <c r="GJ2" s="9"/>
      <c r="GL2" s="9"/>
      <c r="GM2" s="9"/>
      <c r="GN2" s="9"/>
      <c r="GO2" s="9"/>
      <c r="GP2" s="9"/>
      <c r="GQ2" s="9"/>
      <c r="GR2" s="9"/>
      <c r="GT2" s="9"/>
      <c r="GU2" s="9"/>
      <c r="GV2" s="9"/>
      <c r="GW2" s="9"/>
      <c r="GX2" s="9"/>
      <c r="GY2" s="9"/>
      <c r="GZ2" s="9"/>
      <c r="HB2" s="9"/>
      <c r="HC2" s="9"/>
      <c r="HD2" s="9"/>
      <c r="HE2" s="9"/>
      <c r="HF2" s="9"/>
      <c r="HG2" s="9"/>
      <c r="HH2" s="9"/>
      <c r="HJ2" s="9"/>
      <c r="HK2" s="9"/>
      <c r="HL2" s="9"/>
      <c r="HM2" s="9"/>
      <c r="HN2" s="9"/>
      <c r="HO2" s="9"/>
      <c r="HP2" s="9"/>
      <c r="HR2" s="9"/>
      <c r="HS2" s="9"/>
      <c r="HT2" s="9"/>
      <c r="HU2" s="9"/>
      <c r="HV2" s="9"/>
      <c r="HW2" s="9"/>
      <c r="HX2" s="9"/>
      <c r="HZ2" s="9"/>
      <c r="IA2" s="9"/>
      <c r="IB2" s="9"/>
      <c r="IC2" s="9"/>
      <c r="ID2" s="9"/>
      <c r="IE2" s="9"/>
    </row>
    <row r="3" spans="2:13" s="1" customFormat="1" ht="18">
      <c r="B3" s="159" t="s">
        <v>3640</v>
      </c>
      <c r="C3" s="159"/>
      <c r="D3" s="159"/>
      <c r="E3" s="12"/>
      <c r="F3" s="12"/>
      <c r="G3" s="175"/>
      <c r="H3" s="175"/>
      <c r="I3" s="2"/>
      <c r="J3" s="2"/>
      <c r="K3" s="2"/>
      <c r="M3" s="2"/>
    </row>
    <row r="4" spans="2:13" s="1" customFormat="1" ht="12" customHeight="1">
      <c r="B4" s="13"/>
      <c r="C4" s="13"/>
      <c r="D4" s="14"/>
      <c r="E4" s="15"/>
      <c r="F4" s="15"/>
      <c r="G4" s="176"/>
      <c r="H4" s="176"/>
      <c r="I4" s="2"/>
      <c r="J4" s="2"/>
      <c r="K4" s="2"/>
      <c r="M4" s="2"/>
    </row>
    <row r="5" spans="2:13" s="123" customFormat="1" ht="20.25" customHeight="1">
      <c r="B5" s="161" t="s">
        <v>134</v>
      </c>
      <c r="C5" s="162" t="s">
        <v>815</v>
      </c>
      <c r="D5" s="164" t="s">
        <v>956</v>
      </c>
      <c r="E5" s="164" t="s">
        <v>957</v>
      </c>
      <c r="F5" s="164" t="s">
        <v>958</v>
      </c>
      <c r="G5" s="177" t="s">
        <v>959</v>
      </c>
      <c r="H5" s="177" t="s">
        <v>1974</v>
      </c>
      <c r="I5" s="158" t="s">
        <v>81</v>
      </c>
      <c r="J5" s="158" t="s">
        <v>82</v>
      </c>
      <c r="K5" s="158" t="s">
        <v>83</v>
      </c>
      <c r="L5" s="178"/>
      <c r="M5" s="179"/>
    </row>
    <row r="6" spans="2:13" s="123" customFormat="1" ht="20.25" customHeight="1">
      <c r="B6" s="161"/>
      <c r="C6" s="163"/>
      <c r="D6" s="164"/>
      <c r="E6" s="164"/>
      <c r="F6" s="164"/>
      <c r="G6" s="126" t="s">
        <v>954</v>
      </c>
      <c r="H6" s="126" t="s">
        <v>1975</v>
      </c>
      <c r="I6" s="158"/>
      <c r="J6" s="158"/>
      <c r="K6" s="158"/>
      <c r="L6" s="178"/>
      <c r="M6" s="179"/>
    </row>
    <row r="7" spans="2:13" s="19" customFormat="1" ht="6" customHeight="1">
      <c r="B7" s="13"/>
      <c r="C7" s="13"/>
      <c r="D7" s="4"/>
      <c r="E7" s="4"/>
      <c r="F7" s="4"/>
      <c r="G7" s="175"/>
      <c r="H7" s="175"/>
      <c r="I7" s="2"/>
      <c r="J7" s="2"/>
      <c r="K7" s="2"/>
      <c r="L7" s="180"/>
      <c r="M7" s="2"/>
    </row>
    <row r="8" spans="2:13" s="1" customFormat="1" ht="28.5" customHeight="1">
      <c r="B8" s="70" t="s">
        <v>449</v>
      </c>
      <c r="C8" s="13"/>
      <c r="D8" s="4"/>
      <c r="E8" s="4"/>
      <c r="F8" s="4"/>
      <c r="G8" s="176"/>
      <c r="H8" s="176"/>
      <c r="I8" s="2"/>
      <c r="J8" s="2"/>
      <c r="K8" s="2"/>
      <c r="M8" s="2"/>
    </row>
    <row r="9" ht="14.25" customHeight="1"/>
    <row r="11" spans="2:13" s="25" customFormat="1" ht="54.75" customHeight="1">
      <c r="B11" s="20">
        <v>1</v>
      </c>
      <c r="C11" s="20" t="s">
        <v>3177</v>
      </c>
      <c r="D11" s="22" t="s">
        <v>2432</v>
      </c>
      <c r="E11" s="22" t="s">
        <v>2431</v>
      </c>
      <c r="F11" s="22" t="s">
        <v>2430</v>
      </c>
      <c r="G11" s="100">
        <v>5.6636</v>
      </c>
      <c r="H11" s="29"/>
      <c r="I11" s="28" t="s">
        <v>1057</v>
      </c>
      <c r="J11" s="28" t="s">
        <v>2436</v>
      </c>
      <c r="K11" s="28" t="s">
        <v>360</v>
      </c>
      <c r="L11" s="21"/>
      <c r="M11" s="21"/>
    </row>
    <row r="12" spans="2:13" s="25" customFormat="1" ht="54.75" customHeight="1">
      <c r="B12" s="20">
        <f>B11+1</f>
        <v>2</v>
      </c>
      <c r="C12" s="20" t="s">
        <v>3065</v>
      </c>
      <c r="D12" s="22" t="s">
        <v>2651</v>
      </c>
      <c r="E12" s="22" t="s">
        <v>2652</v>
      </c>
      <c r="F12" s="22" t="s">
        <v>2653</v>
      </c>
      <c r="G12" s="23">
        <v>34.293</v>
      </c>
      <c r="H12" s="23"/>
      <c r="I12" s="21" t="s">
        <v>1242</v>
      </c>
      <c r="J12" s="21" t="s">
        <v>2654</v>
      </c>
      <c r="K12" s="21" t="s">
        <v>672</v>
      </c>
      <c r="L12" s="21"/>
      <c r="M12" s="21"/>
    </row>
    <row r="13" spans="2:13" s="25" customFormat="1" ht="54.75" customHeight="1">
      <c r="B13" s="20">
        <f aca="true" t="shared" si="0" ref="B13:B76">B12+1</f>
        <v>3</v>
      </c>
      <c r="C13" s="20" t="s">
        <v>3066</v>
      </c>
      <c r="D13" s="22" t="s">
        <v>2655</v>
      </c>
      <c r="E13" s="22" t="s">
        <v>2656</v>
      </c>
      <c r="F13" s="22" t="s">
        <v>2657</v>
      </c>
      <c r="G13" s="23">
        <v>0.1804</v>
      </c>
      <c r="H13" s="23">
        <v>6984</v>
      </c>
      <c r="I13" s="28" t="s">
        <v>1057</v>
      </c>
      <c r="J13" s="28" t="s">
        <v>898</v>
      </c>
      <c r="K13" s="28" t="s">
        <v>674</v>
      </c>
      <c r="M13" s="21"/>
    </row>
    <row r="14" spans="2:13" s="25" customFormat="1" ht="54.75" customHeight="1">
      <c r="B14" s="20">
        <f t="shared" si="0"/>
        <v>4</v>
      </c>
      <c r="C14" s="20" t="s">
        <v>3067</v>
      </c>
      <c r="D14" s="22" t="s">
        <v>2658</v>
      </c>
      <c r="E14" s="22" t="s">
        <v>2659</v>
      </c>
      <c r="F14" s="22" t="s">
        <v>2660</v>
      </c>
      <c r="G14" s="23">
        <v>0.268</v>
      </c>
      <c r="H14" s="23">
        <v>26431</v>
      </c>
      <c r="I14" s="28" t="s">
        <v>964</v>
      </c>
      <c r="J14" s="28" t="s">
        <v>1200</v>
      </c>
      <c r="K14" s="28" t="s">
        <v>674</v>
      </c>
      <c r="M14" s="21"/>
    </row>
    <row r="15" spans="2:13" s="25" customFormat="1" ht="54.75" customHeight="1">
      <c r="B15" s="20">
        <f t="shared" si="0"/>
        <v>5</v>
      </c>
      <c r="C15" s="20" t="s">
        <v>3068</v>
      </c>
      <c r="D15" s="22" t="s">
        <v>2661</v>
      </c>
      <c r="E15" s="22" t="s">
        <v>2662</v>
      </c>
      <c r="F15" s="22" t="s">
        <v>2663</v>
      </c>
      <c r="G15" s="23">
        <v>2312.6856</v>
      </c>
      <c r="H15" s="23"/>
      <c r="I15" s="21" t="s">
        <v>894</v>
      </c>
      <c r="J15" s="21" t="s">
        <v>464</v>
      </c>
      <c r="K15" s="21" t="s">
        <v>672</v>
      </c>
      <c r="M15" s="21"/>
    </row>
    <row r="16" spans="2:13" s="25" customFormat="1" ht="54.75" customHeight="1">
      <c r="B16" s="20">
        <f t="shared" si="0"/>
        <v>6</v>
      </c>
      <c r="C16" s="20" t="s">
        <v>3069</v>
      </c>
      <c r="D16" s="22" t="s">
        <v>2664</v>
      </c>
      <c r="E16" s="22" t="s">
        <v>2665</v>
      </c>
      <c r="F16" s="53" t="s">
        <v>2666</v>
      </c>
      <c r="G16" s="23">
        <v>0.216565</v>
      </c>
      <c r="H16" s="23">
        <v>26342.15</v>
      </c>
      <c r="I16" s="21" t="s">
        <v>963</v>
      </c>
      <c r="J16" s="21" t="s">
        <v>236</v>
      </c>
      <c r="K16" s="21" t="s">
        <v>674</v>
      </c>
      <c r="M16" s="21"/>
    </row>
    <row r="17" spans="2:11" s="25" customFormat="1" ht="54.75" customHeight="1">
      <c r="B17" s="20">
        <f t="shared" si="0"/>
        <v>7</v>
      </c>
      <c r="C17" s="20" t="s">
        <v>3070</v>
      </c>
      <c r="D17" s="22" t="s">
        <v>2667</v>
      </c>
      <c r="E17" s="22" t="s">
        <v>2668</v>
      </c>
      <c r="F17" s="30" t="s">
        <v>2669</v>
      </c>
      <c r="G17" s="23">
        <v>0.1088</v>
      </c>
      <c r="H17" s="23">
        <v>13127.66</v>
      </c>
      <c r="I17" s="28" t="s">
        <v>963</v>
      </c>
      <c r="J17" s="28" t="s">
        <v>5</v>
      </c>
      <c r="K17" s="28" t="s">
        <v>674</v>
      </c>
    </row>
    <row r="18" spans="2:13" s="25" customFormat="1" ht="54.75" customHeight="1">
      <c r="B18" s="20">
        <f t="shared" si="0"/>
        <v>8</v>
      </c>
      <c r="C18" s="20" t="s">
        <v>3071</v>
      </c>
      <c r="D18" s="22" t="s">
        <v>2670</v>
      </c>
      <c r="E18" s="22" t="s">
        <v>2671</v>
      </c>
      <c r="F18" s="22" t="s">
        <v>2672</v>
      </c>
      <c r="G18" s="23">
        <v>50</v>
      </c>
      <c r="H18" s="23"/>
      <c r="I18" s="21" t="s">
        <v>895</v>
      </c>
      <c r="J18" s="21" t="s">
        <v>2673</v>
      </c>
      <c r="K18" s="21" t="s">
        <v>672</v>
      </c>
      <c r="M18" s="21"/>
    </row>
    <row r="19" spans="2:13" s="25" customFormat="1" ht="54.75" customHeight="1">
      <c r="B19" s="20">
        <f t="shared" si="0"/>
        <v>9</v>
      </c>
      <c r="C19" s="21" t="s">
        <v>2674</v>
      </c>
      <c r="D19" s="22" t="s">
        <v>2675</v>
      </c>
      <c r="E19" s="52" t="s">
        <v>2676</v>
      </c>
      <c r="F19" s="53" t="s">
        <v>2677</v>
      </c>
      <c r="G19" s="23">
        <v>2</v>
      </c>
      <c r="H19" s="23"/>
      <c r="I19" s="28" t="s">
        <v>964</v>
      </c>
      <c r="J19" s="21" t="s">
        <v>1200</v>
      </c>
      <c r="K19" s="21" t="s">
        <v>360</v>
      </c>
      <c r="M19" s="21"/>
    </row>
    <row r="20" spans="2:256" s="25" customFormat="1" ht="54.75" customHeight="1">
      <c r="B20" s="20">
        <f t="shared" si="0"/>
        <v>10</v>
      </c>
      <c r="C20" s="20" t="s">
        <v>3205</v>
      </c>
      <c r="D20" s="22" t="s">
        <v>1851</v>
      </c>
      <c r="E20" s="22" t="s">
        <v>1853</v>
      </c>
      <c r="F20" s="22" t="s">
        <v>1852</v>
      </c>
      <c r="G20" s="98">
        <v>38.2186</v>
      </c>
      <c r="H20" s="29"/>
      <c r="I20" s="21" t="s">
        <v>964</v>
      </c>
      <c r="J20" s="21" t="s">
        <v>392</v>
      </c>
      <c r="K20" s="28" t="s">
        <v>672</v>
      </c>
      <c r="L20" s="21"/>
      <c r="M20" s="21"/>
      <c r="IV20" s="25">
        <f>SUM(A20:IU20)</f>
        <v>48.2186</v>
      </c>
    </row>
    <row r="21" spans="2:256" s="25" customFormat="1" ht="54.75" customHeight="1">
      <c r="B21" s="20">
        <f t="shared" si="0"/>
        <v>11</v>
      </c>
      <c r="C21" s="20" t="s">
        <v>3072</v>
      </c>
      <c r="D21" s="22" t="s">
        <v>2678</v>
      </c>
      <c r="E21" s="22" t="s">
        <v>2679</v>
      </c>
      <c r="F21" s="22" t="s">
        <v>2680</v>
      </c>
      <c r="G21" s="23">
        <v>3</v>
      </c>
      <c r="H21" s="23"/>
      <c r="I21" s="28" t="s">
        <v>1058</v>
      </c>
      <c r="J21" s="28" t="s">
        <v>2681</v>
      </c>
      <c r="K21" s="28" t="s">
        <v>360</v>
      </c>
      <c r="M21" s="21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</row>
    <row r="22" spans="1:256" s="34" customFormat="1" ht="54.75" customHeight="1">
      <c r="A22" s="25"/>
      <c r="B22" s="20">
        <f t="shared" si="0"/>
        <v>12</v>
      </c>
      <c r="C22" s="20" t="s">
        <v>3073</v>
      </c>
      <c r="D22" s="22" t="s">
        <v>2401</v>
      </c>
      <c r="E22" s="22" t="s">
        <v>2682</v>
      </c>
      <c r="F22" s="22" t="s">
        <v>2683</v>
      </c>
      <c r="G22" s="98">
        <v>0.14848</v>
      </c>
      <c r="H22" s="29">
        <v>12000</v>
      </c>
      <c r="I22" s="28" t="s">
        <v>963</v>
      </c>
      <c r="J22" s="28" t="s">
        <v>236</v>
      </c>
      <c r="K22" s="28" t="s">
        <v>674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5"/>
      <c r="IR22" s="25"/>
      <c r="IS22" s="25"/>
      <c r="IT22" s="25"/>
      <c r="IU22" s="25"/>
      <c r="IV22" s="25">
        <f>SUM(A22:IU22)</f>
        <v>12012.14848</v>
      </c>
    </row>
    <row r="23" spans="1:243" s="25" customFormat="1" ht="54.75" customHeight="1">
      <c r="A23" s="34"/>
      <c r="B23" s="20">
        <f t="shared" si="0"/>
        <v>13</v>
      </c>
      <c r="C23" s="20" t="s">
        <v>3074</v>
      </c>
      <c r="D23" s="31" t="s">
        <v>2684</v>
      </c>
      <c r="E23" s="52" t="s">
        <v>2685</v>
      </c>
      <c r="F23" s="53" t="s">
        <v>851</v>
      </c>
      <c r="G23" s="73">
        <v>73.2509</v>
      </c>
      <c r="H23" s="73"/>
      <c r="I23" s="74" t="s">
        <v>1059</v>
      </c>
      <c r="J23" s="74" t="s">
        <v>1213</v>
      </c>
      <c r="K23" s="74" t="s">
        <v>357</v>
      </c>
      <c r="L23" s="34"/>
      <c r="M23" s="21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</row>
    <row r="24" spans="2:13" s="25" customFormat="1" ht="54.75" customHeight="1">
      <c r="B24" s="20">
        <f t="shared" si="0"/>
        <v>14</v>
      </c>
      <c r="C24" s="20" t="s">
        <v>2686</v>
      </c>
      <c r="D24" s="22" t="s">
        <v>2687</v>
      </c>
      <c r="E24" s="22" t="s">
        <v>2688</v>
      </c>
      <c r="F24" s="22" t="s">
        <v>2689</v>
      </c>
      <c r="G24" s="23">
        <v>3.1472</v>
      </c>
      <c r="H24" s="23">
        <v>30000</v>
      </c>
      <c r="I24" s="24" t="s">
        <v>963</v>
      </c>
      <c r="J24" s="24" t="s">
        <v>237</v>
      </c>
      <c r="K24" s="24" t="s">
        <v>674</v>
      </c>
      <c r="M24" s="21"/>
    </row>
    <row r="25" spans="2:13" s="25" customFormat="1" ht="54.75" customHeight="1">
      <c r="B25" s="20">
        <f t="shared" si="0"/>
        <v>15</v>
      </c>
      <c r="C25" s="20" t="s">
        <v>3075</v>
      </c>
      <c r="D25" s="22" t="s">
        <v>2690</v>
      </c>
      <c r="E25" s="22" t="s">
        <v>2691</v>
      </c>
      <c r="F25" s="40" t="s">
        <v>2692</v>
      </c>
      <c r="G25" s="23">
        <v>104.9518</v>
      </c>
      <c r="H25" s="23"/>
      <c r="I25" s="21" t="s">
        <v>965</v>
      </c>
      <c r="J25" s="21" t="s">
        <v>1212</v>
      </c>
      <c r="K25" s="21" t="s">
        <v>672</v>
      </c>
      <c r="M25" s="21"/>
    </row>
    <row r="26" spans="2:13" s="25" customFormat="1" ht="54.75" customHeight="1">
      <c r="B26" s="20">
        <f t="shared" si="0"/>
        <v>16</v>
      </c>
      <c r="C26" s="20" t="s">
        <v>2693</v>
      </c>
      <c r="D26" s="22" t="s">
        <v>2694</v>
      </c>
      <c r="E26" s="22" t="s">
        <v>2695</v>
      </c>
      <c r="F26" s="22" t="s">
        <v>2696</v>
      </c>
      <c r="G26" s="23">
        <v>1.1244</v>
      </c>
      <c r="H26" s="23">
        <v>20141.12</v>
      </c>
      <c r="I26" s="21" t="s">
        <v>1060</v>
      </c>
      <c r="J26" s="21" t="s">
        <v>1265</v>
      </c>
      <c r="K26" s="21" t="s">
        <v>674</v>
      </c>
      <c r="M26" s="21"/>
    </row>
    <row r="27" spans="2:13" s="25" customFormat="1" ht="54.75" customHeight="1">
      <c r="B27" s="20">
        <f t="shared" si="0"/>
        <v>17</v>
      </c>
      <c r="C27" s="20" t="s">
        <v>3076</v>
      </c>
      <c r="D27" s="22" t="s">
        <v>1367</v>
      </c>
      <c r="E27" s="22" t="s">
        <v>1368</v>
      </c>
      <c r="F27" s="22" t="s">
        <v>162</v>
      </c>
      <c r="G27" s="23">
        <v>5.4763</v>
      </c>
      <c r="H27" s="23"/>
      <c r="I27" s="21" t="s">
        <v>194</v>
      </c>
      <c r="J27" s="28" t="s">
        <v>1008</v>
      </c>
      <c r="K27" s="21" t="s">
        <v>1115</v>
      </c>
      <c r="M27" s="21"/>
    </row>
    <row r="28" spans="2:13" s="25" customFormat="1" ht="54.75" customHeight="1">
      <c r="B28" s="20">
        <f t="shared" si="0"/>
        <v>18</v>
      </c>
      <c r="C28" s="20" t="s">
        <v>3077</v>
      </c>
      <c r="D28" s="22" t="s">
        <v>2697</v>
      </c>
      <c r="E28" s="22" t="s">
        <v>2698</v>
      </c>
      <c r="F28" s="22" t="s">
        <v>162</v>
      </c>
      <c r="G28" s="23">
        <v>5.3809</v>
      </c>
      <c r="H28" s="23"/>
      <c r="I28" s="28" t="s">
        <v>1059</v>
      </c>
      <c r="J28" s="28" t="s">
        <v>7</v>
      </c>
      <c r="K28" s="28" t="s">
        <v>1115</v>
      </c>
      <c r="M28" s="21"/>
    </row>
    <row r="29" spans="2:13" s="25" customFormat="1" ht="54.75" customHeight="1">
      <c r="B29" s="20">
        <f t="shared" si="0"/>
        <v>19</v>
      </c>
      <c r="C29" s="20" t="s">
        <v>3078</v>
      </c>
      <c r="D29" s="22" t="s">
        <v>2699</v>
      </c>
      <c r="E29" s="22" t="s">
        <v>2700</v>
      </c>
      <c r="F29" s="22" t="s">
        <v>1538</v>
      </c>
      <c r="G29" s="23">
        <v>0.328559</v>
      </c>
      <c r="H29" s="23">
        <v>80240.79</v>
      </c>
      <c r="I29" s="28" t="s">
        <v>963</v>
      </c>
      <c r="J29" s="28" t="s">
        <v>1266</v>
      </c>
      <c r="K29" s="28" t="s">
        <v>674</v>
      </c>
      <c r="M29" s="21"/>
    </row>
    <row r="30" spans="2:13" s="25" customFormat="1" ht="46.5" customHeight="1">
      <c r="B30" s="20">
        <f t="shared" si="0"/>
        <v>20</v>
      </c>
      <c r="C30" s="20" t="s">
        <v>3079</v>
      </c>
      <c r="D30" s="22" t="s">
        <v>2701</v>
      </c>
      <c r="E30" s="22" t="s">
        <v>2702</v>
      </c>
      <c r="F30" s="22" t="s">
        <v>740</v>
      </c>
      <c r="G30" s="23">
        <v>15.3179</v>
      </c>
      <c r="H30" s="23">
        <v>33753</v>
      </c>
      <c r="I30" s="21" t="s">
        <v>963</v>
      </c>
      <c r="J30" s="21" t="s">
        <v>741</v>
      </c>
      <c r="K30" s="21" t="s">
        <v>674</v>
      </c>
      <c r="M30" s="21"/>
    </row>
    <row r="31" spans="2:13" s="25" customFormat="1" ht="54.75" customHeight="1">
      <c r="B31" s="20">
        <f t="shared" si="0"/>
        <v>21</v>
      </c>
      <c r="C31" s="20" t="s">
        <v>3081</v>
      </c>
      <c r="D31" s="22" t="s">
        <v>2705</v>
      </c>
      <c r="E31" s="22" t="s">
        <v>2706</v>
      </c>
      <c r="F31" s="22" t="s">
        <v>2707</v>
      </c>
      <c r="G31" s="23">
        <v>7.628</v>
      </c>
      <c r="H31" s="23"/>
      <c r="I31" s="28" t="s">
        <v>963</v>
      </c>
      <c r="J31" s="28" t="s">
        <v>1240</v>
      </c>
      <c r="K31" s="28" t="s">
        <v>360</v>
      </c>
      <c r="M31" s="21"/>
    </row>
    <row r="32" spans="2:256" s="25" customFormat="1" ht="54.75" customHeight="1">
      <c r="B32" s="20">
        <f t="shared" si="0"/>
        <v>22</v>
      </c>
      <c r="C32" s="20" t="s">
        <v>3082</v>
      </c>
      <c r="D32" s="36" t="s">
        <v>2168</v>
      </c>
      <c r="E32" s="22" t="s">
        <v>2708</v>
      </c>
      <c r="F32" s="22" t="s">
        <v>371</v>
      </c>
      <c r="G32" s="99">
        <v>0.19545</v>
      </c>
      <c r="H32" s="95">
        <v>45986.98</v>
      </c>
      <c r="I32" s="21" t="s">
        <v>963</v>
      </c>
      <c r="J32" s="21" t="s">
        <v>234</v>
      </c>
      <c r="K32" s="21" t="s">
        <v>674</v>
      </c>
      <c r="IV32" s="25">
        <f>SUM(A32:IU32)</f>
        <v>46009.17545</v>
      </c>
    </row>
    <row r="33" spans="2:13" s="25" customFormat="1" ht="54.75" customHeight="1">
      <c r="B33" s="20">
        <f t="shared" si="0"/>
        <v>23</v>
      </c>
      <c r="C33" s="20" t="s">
        <v>3029</v>
      </c>
      <c r="D33" s="22" t="s">
        <v>998</v>
      </c>
      <c r="E33" s="22" t="s">
        <v>1000</v>
      </c>
      <c r="F33" s="22" t="s">
        <v>999</v>
      </c>
      <c r="G33" s="23">
        <v>62</v>
      </c>
      <c r="H33" s="23"/>
      <c r="I33" s="28" t="s">
        <v>1060</v>
      </c>
      <c r="J33" s="28" t="s">
        <v>1265</v>
      </c>
      <c r="K33" s="28" t="s">
        <v>357</v>
      </c>
      <c r="M33" s="21"/>
    </row>
    <row r="34" spans="2:13" s="25" customFormat="1" ht="54.75" customHeight="1">
      <c r="B34" s="20">
        <f t="shared" si="0"/>
        <v>24</v>
      </c>
      <c r="C34" s="20" t="s">
        <v>3083</v>
      </c>
      <c r="D34" s="22" t="s">
        <v>2709</v>
      </c>
      <c r="E34" s="22" t="s">
        <v>2710</v>
      </c>
      <c r="F34" s="22" t="s">
        <v>2711</v>
      </c>
      <c r="G34" s="23">
        <v>2.3122</v>
      </c>
      <c r="H34" s="23"/>
      <c r="I34" s="24" t="s">
        <v>1062</v>
      </c>
      <c r="J34" s="24" t="s">
        <v>1027</v>
      </c>
      <c r="K34" s="24" t="s">
        <v>360</v>
      </c>
      <c r="M34" s="21"/>
    </row>
    <row r="35" spans="2:13" s="25" customFormat="1" ht="54.75" customHeight="1">
      <c r="B35" s="20">
        <f t="shared" si="0"/>
        <v>25</v>
      </c>
      <c r="C35" s="20" t="s">
        <v>3084</v>
      </c>
      <c r="D35" s="22" t="s">
        <v>2712</v>
      </c>
      <c r="E35" s="22" t="s">
        <v>2713</v>
      </c>
      <c r="F35" s="22" t="s">
        <v>2714</v>
      </c>
      <c r="G35" s="23">
        <v>31.9319</v>
      </c>
      <c r="H35" s="23"/>
      <c r="I35" s="21" t="s">
        <v>894</v>
      </c>
      <c r="J35" s="21" t="s">
        <v>464</v>
      </c>
      <c r="K35" s="21" t="s">
        <v>672</v>
      </c>
      <c r="M35" s="21"/>
    </row>
    <row r="36" spans="2:13" s="25" customFormat="1" ht="54.75" customHeight="1">
      <c r="B36" s="20">
        <f t="shared" si="0"/>
        <v>26</v>
      </c>
      <c r="C36" s="20" t="s">
        <v>3085</v>
      </c>
      <c r="D36" s="22" t="s">
        <v>2715</v>
      </c>
      <c r="E36" s="22" t="s">
        <v>2716</v>
      </c>
      <c r="F36" s="22" t="s">
        <v>2717</v>
      </c>
      <c r="G36" s="23">
        <v>11.7</v>
      </c>
      <c r="H36" s="23"/>
      <c r="I36" s="21" t="s">
        <v>965</v>
      </c>
      <c r="J36" s="21" t="s">
        <v>1010</v>
      </c>
      <c r="K36" s="21" t="s">
        <v>360</v>
      </c>
      <c r="M36" s="21"/>
    </row>
    <row r="37" spans="2:11" s="25" customFormat="1" ht="54.75" customHeight="1">
      <c r="B37" s="20">
        <f t="shared" si="0"/>
        <v>27</v>
      </c>
      <c r="C37" s="20" t="s">
        <v>3086</v>
      </c>
      <c r="D37" s="22" t="s">
        <v>2718</v>
      </c>
      <c r="E37" s="22" t="s">
        <v>2719</v>
      </c>
      <c r="F37" s="22" t="s">
        <v>2720</v>
      </c>
      <c r="G37" s="23">
        <v>0.179</v>
      </c>
      <c r="H37" s="23">
        <v>31357.75</v>
      </c>
      <c r="I37" s="28" t="s">
        <v>963</v>
      </c>
      <c r="J37" s="28" t="s">
        <v>5</v>
      </c>
      <c r="K37" s="28" t="s">
        <v>674</v>
      </c>
    </row>
    <row r="38" spans="2:13" s="25" customFormat="1" ht="54.75" customHeight="1">
      <c r="B38" s="20">
        <f t="shared" si="0"/>
        <v>28</v>
      </c>
      <c r="C38" s="20" t="s">
        <v>3087</v>
      </c>
      <c r="D38" s="22" t="s">
        <v>2721</v>
      </c>
      <c r="E38" s="22" t="s">
        <v>2722</v>
      </c>
      <c r="F38" s="22" t="s">
        <v>2723</v>
      </c>
      <c r="G38" s="23">
        <v>10</v>
      </c>
      <c r="H38" s="23"/>
      <c r="I38" s="21" t="s">
        <v>964</v>
      </c>
      <c r="J38" s="21" t="s">
        <v>1812</v>
      </c>
      <c r="K38" s="21" t="s">
        <v>357</v>
      </c>
      <c r="M38" s="21"/>
    </row>
    <row r="39" spans="2:13" s="25" customFormat="1" ht="54.75" customHeight="1">
      <c r="B39" s="20">
        <f t="shared" si="0"/>
        <v>29</v>
      </c>
      <c r="C39" s="20" t="s">
        <v>3088</v>
      </c>
      <c r="D39" s="22" t="s">
        <v>2724</v>
      </c>
      <c r="E39" s="22" t="s">
        <v>2725</v>
      </c>
      <c r="F39" s="22" t="s">
        <v>2726</v>
      </c>
      <c r="G39" s="23">
        <v>0.15195</v>
      </c>
      <c r="H39" s="23">
        <v>36840.53</v>
      </c>
      <c r="I39" s="28" t="s">
        <v>963</v>
      </c>
      <c r="J39" s="28" t="s">
        <v>236</v>
      </c>
      <c r="K39" s="28" t="s">
        <v>674</v>
      </c>
      <c r="M39" s="21"/>
    </row>
    <row r="40" spans="2:14" s="25" customFormat="1" ht="54.75" customHeight="1">
      <c r="B40" s="20">
        <f t="shared" si="0"/>
        <v>30</v>
      </c>
      <c r="C40" s="20" t="s">
        <v>1280</v>
      </c>
      <c r="D40" s="22" t="s">
        <v>2016</v>
      </c>
      <c r="E40" s="22" t="s">
        <v>1302</v>
      </c>
      <c r="F40" s="22" t="s">
        <v>960</v>
      </c>
      <c r="G40" s="23">
        <v>0.1941</v>
      </c>
      <c r="H40" s="23">
        <v>4628</v>
      </c>
      <c r="I40" s="21" t="s">
        <v>964</v>
      </c>
      <c r="J40" s="21" t="s">
        <v>1303</v>
      </c>
      <c r="K40" s="21" t="s">
        <v>674</v>
      </c>
      <c r="L40" s="83"/>
      <c r="N40" s="26"/>
    </row>
    <row r="41" spans="2:12" s="25" customFormat="1" ht="54.75" customHeight="1">
      <c r="B41" s="20">
        <f t="shared" si="0"/>
        <v>31</v>
      </c>
      <c r="C41" s="20" t="s">
        <v>3031</v>
      </c>
      <c r="D41" s="22" t="s">
        <v>2268</v>
      </c>
      <c r="E41" s="22" t="s">
        <v>1419</v>
      </c>
      <c r="F41" s="22" t="s">
        <v>826</v>
      </c>
      <c r="G41" s="23">
        <v>9.1389</v>
      </c>
      <c r="H41" s="23">
        <v>97581.44</v>
      </c>
      <c r="I41" s="28" t="s">
        <v>963</v>
      </c>
      <c r="J41" s="28" t="s">
        <v>234</v>
      </c>
      <c r="K41" s="28" t="s">
        <v>674</v>
      </c>
      <c r="L41" s="83"/>
    </row>
    <row r="42" spans="2:13" s="25" customFormat="1" ht="54.75" customHeight="1">
      <c r="B42" s="20">
        <f t="shared" si="0"/>
        <v>32</v>
      </c>
      <c r="C42" s="21" t="s">
        <v>2730</v>
      </c>
      <c r="D42" s="22" t="s">
        <v>2731</v>
      </c>
      <c r="E42" s="22" t="s">
        <v>2732</v>
      </c>
      <c r="F42" s="22" t="s">
        <v>167</v>
      </c>
      <c r="G42" s="23">
        <v>1.0647</v>
      </c>
      <c r="H42" s="23"/>
      <c r="I42" s="28" t="s">
        <v>1058</v>
      </c>
      <c r="J42" s="24" t="s">
        <v>1211</v>
      </c>
      <c r="K42" s="24" t="s">
        <v>360</v>
      </c>
      <c r="M42" s="21"/>
    </row>
    <row r="43" spans="1:243" s="25" customFormat="1" ht="54.75" customHeight="1">
      <c r="A43" s="34"/>
      <c r="B43" s="20">
        <f t="shared" si="0"/>
        <v>33</v>
      </c>
      <c r="C43" s="20" t="s">
        <v>3090</v>
      </c>
      <c r="D43" s="31" t="s">
        <v>2733</v>
      </c>
      <c r="E43" s="43" t="s">
        <v>2734</v>
      </c>
      <c r="F43" s="22" t="s">
        <v>167</v>
      </c>
      <c r="G43" s="73">
        <v>4.5806</v>
      </c>
      <c r="H43" s="73"/>
      <c r="I43" s="28" t="s">
        <v>1058</v>
      </c>
      <c r="J43" s="46" t="s">
        <v>1211</v>
      </c>
      <c r="K43" s="46" t="s">
        <v>360</v>
      </c>
      <c r="L43" s="34"/>
      <c r="M43" s="21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</row>
    <row r="44" spans="2:13" s="25" customFormat="1" ht="54.75" customHeight="1">
      <c r="B44" s="20">
        <f t="shared" si="0"/>
        <v>34</v>
      </c>
      <c r="C44" s="20" t="s">
        <v>3091</v>
      </c>
      <c r="D44" s="22" t="s">
        <v>2735</v>
      </c>
      <c r="E44" s="22" t="s">
        <v>2736</v>
      </c>
      <c r="F44" s="22" t="s">
        <v>2737</v>
      </c>
      <c r="G44" s="23">
        <v>80.62</v>
      </c>
      <c r="H44" s="23"/>
      <c r="I44" s="21" t="s">
        <v>965</v>
      </c>
      <c r="J44" s="21" t="s">
        <v>1212</v>
      </c>
      <c r="K44" s="21" t="s">
        <v>672</v>
      </c>
      <c r="M44" s="21"/>
    </row>
    <row r="45" spans="2:13" s="25" customFormat="1" ht="54.75" customHeight="1">
      <c r="B45" s="20">
        <f t="shared" si="0"/>
        <v>35</v>
      </c>
      <c r="C45" s="20" t="s">
        <v>3092</v>
      </c>
      <c r="D45" s="22" t="s">
        <v>2738</v>
      </c>
      <c r="E45" s="22" t="s">
        <v>2739</v>
      </c>
      <c r="F45" s="22" t="s">
        <v>2740</v>
      </c>
      <c r="G45" s="23">
        <v>53.8138</v>
      </c>
      <c r="H45" s="23"/>
      <c r="I45" s="21" t="s">
        <v>965</v>
      </c>
      <c r="J45" s="21" t="s">
        <v>233</v>
      </c>
      <c r="K45" s="21" t="s">
        <v>672</v>
      </c>
      <c r="M45" s="21"/>
    </row>
    <row r="46" spans="2:13" s="25" customFormat="1" ht="54.75" customHeight="1">
      <c r="B46" s="20">
        <f t="shared" si="0"/>
        <v>36</v>
      </c>
      <c r="C46" s="20" t="s">
        <v>3093</v>
      </c>
      <c r="D46" s="22" t="s">
        <v>2741</v>
      </c>
      <c r="E46" s="22" t="s">
        <v>2742</v>
      </c>
      <c r="F46" s="22" t="s">
        <v>2743</v>
      </c>
      <c r="G46" s="23">
        <v>1.1486</v>
      </c>
      <c r="H46" s="23"/>
      <c r="I46" s="21" t="s">
        <v>1062</v>
      </c>
      <c r="J46" s="21" t="s">
        <v>641</v>
      </c>
      <c r="K46" s="21" t="s">
        <v>360</v>
      </c>
      <c r="M46" s="21"/>
    </row>
    <row r="47" spans="2:11" s="25" customFormat="1" ht="54.75" customHeight="1">
      <c r="B47" s="20">
        <f t="shared" si="0"/>
        <v>37</v>
      </c>
      <c r="C47" s="20" t="s">
        <v>3094</v>
      </c>
      <c r="D47" s="22" t="s">
        <v>2744</v>
      </c>
      <c r="E47" s="22" t="s">
        <v>2745</v>
      </c>
      <c r="F47" s="22" t="s">
        <v>2746</v>
      </c>
      <c r="G47" s="23">
        <v>1.83463</v>
      </c>
      <c r="H47" s="23">
        <v>104538.71</v>
      </c>
      <c r="I47" s="28" t="s">
        <v>963</v>
      </c>
      <c r="J47" s="28" t="s">
        <v>236</v>
      </c>
      <c r="K47" s="28" t="s">
        <v>674</v>
      </c>
    </row>
    <row r="48" spans="2:13" s="25" customFormat="1" ht="54.75" customHeight="1">
      <c r="B48" s="20">
        <f t="shared" si="0"/>
        <v>38</v>
      </c>
      <c r="C48" s="20" t="s">
        <v>3095</v>
      </c>
      <c r="D48" s="22" t="s">
        <v>2747</v>
      </c>
      <c r="E48" s="22" t="s">
        <v>1417</v>
      </c>
      <c r="F48" s="22" t="s">
        <v>2748</v>
      </c>
      <c r="G48" s="23">
        <v>8.2016</v>
      </c>
      <c r="H48" s="23"/>
      <c r="I48" s="28" t="s">
        <v>1061</v>
      </c>
      <c r="J48" s="28" t="s">
        <v>1418</v>
      </c>
      <c r="K48" s="28" t="s">
        <v>1115</v>
      </c>
      <c r="M48" s="21"/>
    </row>
    <row r="49" spans="2:256" s="25" customFormat="1" ht="54.75" customHeight="1">
      <c r="B49" s="20">
        <f t="shared" si="0"/>
        <v>39</v>
      </c>
      <c r="C49" s="20" t="s">
        <v>3096</v>
      </c>
      <c r="D49" s="36" t="s">
        <v>2185</v>
      </c>
      <c r="E49" s="22" t="s">
        <v>2749</v>
      </c>
      <c r="F49" s="22" t="s">
        <v>2750</v>
      </c>
      <c r="G49" s="99">
        <v>0.6399</v>
      </c>
      <c r="H49" s="95">
        <v>8800</v>
      </c>
      <c r="I49" s="21" t="s">
        <v>965</v>
      </c>
      <c r="J49" s="21" t="s">
        <v>1010</v>
      </c>
      <c r="K49" s="21" t="s">
        <v>674</v>
      </c>
      <c r="IV49" s="25">
        <f>SUM(A49:IU49)</f>
        <v>8839.6399</v>
      </c>
    </row>
    <row r="50" spans="1:243" s="25" customFormat="1" ht="54.75" customHeight="1">
      <c r="A50" s="34"/>
      <c r="B50" s="20">
        <f t="shared" si="0"/>
        <v>40</v>
      </c>
      <c r="C50" s="21" t="s">
        <v>521</v>
      </c>
      <c r="D50" s="22" t="s">
        <v>2270</v>
      </c>
      <c r="E50" s="22" t="s">
        <v>702</v>
      </c>
      <c r="F50" s="22" t="s">
        <v>325</v>
      </c>
      <c r="G50" s="23">
        <v>0.6837</v>
      </c>
      <c r="H50" s="23">
        <v>12781</v>
      </c>
      <c r="I50" s="21" t="s">
        <v>194</v>
      </c>
      <c r="J50" s="21" t="s">
        <v>1008</v>
      </c>
      <c r="K50" s="21" t="s">
        <v>674</v>
      </c>
      <c r="L50" s="34"/>
      <c r="M50" s="21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</row>
    <row r="51" spans="2:13" s="25" customFormat="1" ht="54.75" customHeight="1">
      <c r="B51" s="20">
        <f t="shared" si="0"/>
        <v>41</v>
      </c>
      <c r="C51" s="27" t="s">
        <v>3097</v>
      </c>
      <c r="D51" s="33" t="s">
        <v>2751</v>
      </c>
      <c r="E51" s="33" t="s">
        <v>2752</v>
      </c>
      <c r="F51" s="33" t="s">
        <v>2753</v>
      </c>
      <c r="G51" s="149">
        <v>5.9568</v>
      </c>
      <c r="H51" s="149">
        <v>34272</v>
      </c>
      <c r="I51" s="24" t="s">
        <v>1058</v>
      </c>
      <c r="J51" s="24" t="s">
        <v>1016</v>
      </c>
      <c r="K51" s="21" t="s">
        <v>674</v>
      </c>
      <c r="M51" s="21"/>
    </row>
    <row r="52" spans="2:13" s="25" customFormat="1" ht="54.75" customHeight="1">
      <c r="B52" s="20">
        <f t="shared" si="0"/>
        <v>42</v>
      </c>
      <c r="C52" s="20" t="s">
        <v>3098</v>
      </c>
      <c r="D52" s="22" t="s">
        <v>2754</v>
      </c>
      <c r="E52" s="22" t="s">
        <v>2755</v>
      </c>
      <c r="F52" s="22" t="s">
        <v>2756</v>
      </c>
      <c r="G52" s="23">
        <v>30</v>
      </c>
      <c r="H52" s="23"/>
      <c r="I52" s="21" t="s">
        <v>1059</v>
      </c>
      <c r="J52" s="21" t="s">
        <v>463</v>
      </c>
      <c r="K52" s="21" t="s">
        <v>672</v>
      </c>
      <c r="M52" s="21"/>
    </row>
    <row r="53" spans="2:13" s="25" customFormat="1" ht="54.75" customHeight="1">
      <c r="B53" s="20">
        <f t="shared" si="0"/>
        <v>43</v>
      </c>
      <c r="C53" s="20" t="s">
        <v>3099</v>
      </c>
      <c r="D53" s="22" t="s">
        <v>2757</v>
      </c>
      <c r="E53" s="22" t="s">
        <v>2758</v>
      </c>
      <c r="F53" s="22" t="s">
        <v>1131</v>
      </c>
      <c r="G53" s="23">
        <v>0.4211</v>
      </c>
      <c r="H53" s="23">
        <v>53301.45</v>
      </c>
      <c r="I53" s="28" t="s">
        <v>1058</v>
      </c>
      <c r="J53" s="21" t="s">
        <v>1016</v>
      </c>
      <c r="K53" s="28" t="s">
        <v>674</v>
      </c>
      <c r="M53" s="21"/>
    </row>
    <row r="54" spans="2:13" s="25" customFormat="1" ht="54.75" customHeight="1">
      <c r="B54" s="20">
        <f t="shared" si="0"/>
        <v>44</v>
      </c>
      <c r="C54" s="21" t="s">
        <v>3101</v>
      </c>
      <c r="D54" s="22" t="s">
        <v>2762</v>
      </c>
      <c r="E54" s="22" t="s">
        <v>2763</v>
      </c>
      <c r="F54" s="22" t="s">
        <v>2764</v>
      </c>
      <c r="G54" s="73">
        <v>0.1192</v>
      </c>
      <c r="H54" s="73">
        <v>37722</v>
      </c>
      <c r="I54" s="21" t="s">
        <v>1058</v>
      </c>
      <c r="J54" s="21" t="s">
        <v>1016</v>
      </c>
      <c r="K54" s="21" t="s">
        <v>674</v>
      </c>
      <c r="M54" s="21"/>
    </row>
    <row r="55" spans="2:13" s="25" customFormat="1" ht="54.75" customHeight="1">
      <c r="B55" s="20">
        <f t="shared" si="0"/>
        <v>45</v>
      </c>
      <c r="C55" s="20" t="s">
        <v>3102</v>
      </c>
      <c r="D55" s="30" t="s">
        <v>2765</v>
      </c>
      <c r="E55" s="22" t="s">
        <v>2766</v>
      </c>
      <c r="F55" s="22" t="s">
        <v>2767</v>
      </c>
      <c r="G55" s="23">
        <v>0.2578</v>
      </c>
      <c r="H55" s="23">
        <v>10730</v>
      </c>
      <c r="I55" s="21" t="s">
        <v>1058</v>
      </c>
      <c r="J55" s="24" t="s">
        <v>1016</v>
      </c>
      <c r="K55" s="21" t="s">
        <v>674</v>
      </c>
      <c r="M55" s="21"/>
    </row>
    <row r="56" spans="2:13" s="25" customFormat="1" ht="54.75" customHeight="1">
      <c r="B56" s="20">
        <f t="shared" si="0"/>
        <v>46</v>
      </c>
      <c r="C56" s="20" t="s">
        <v>3103</v>
      </c>
      <c r="D56" s="30" t="s">
        <v>2768</v>
      </c>
      <c r="E56" s="22" t="s">
        <v>2766</v>
      </c>
      <c r="F56" s="22" t="s">
        <v>2767</v>
      </c>
      <c r="G56" s="23">
        <v>0.2362</v>
      </c>
      <c r="H56" s="23">
        <v>10000</v>
      </c>
      <c r="I56" s="21" t="s">
        <v>1058</v>
      </c>
      <c r="J56" s="24" t="s">
        <v>1016</v>
      </c>
      <c r="K56" s="24" t="s">
        <v>674</v>
      </c>
      <c r="M56" s="21"/>
    </row>
    <row r="57" spans="2:13" s="25" customFormat="1" ht="54.75" customHeight="1">
      <c r="B57" s="20">
        <f t="shared" si="0"/>
        <v>47</v>
      </c>
      <c r="C57" s="20" t="s">
        <v>3104</v>
      </c>
      <c r="D57" s="30" t="s">
        <v>2769</v>
      </c>
      <c r="E57" s="22" t="s">
        <v>2766</v>
      </c>
      <c r="F57" s="22" t="s">
        <v>2767</v>
      </c>
      <c r="G57" s="23">
        <v>0.2363</v>
      </c>
      <c r="H57" s="23">
        <v>9225</v>
      </c>
      <c r="I57" s="21" t="s">
        <v>1058</v>
      </c>
      <c r="J57" s="24" t="s">
        <v>1016</v>
      </c>
      <c r="K57" s="24" t="s">
        <v>674</v>
      </c>
      <c r="M57" s="21"/>
    </row>
    <row r="58" spans="2:12" s="25" customFormat="1" ht="54.75" customHeight="1">
      <c r="B58" s="20">
        <f t="shared" si="0"/>
        <v>48</v>
      </c>
      <c r="C58" s="20" t="s">
        <v>2770</v>
      </c>
      <c r="D58" s="22" t="s">
        <v>2771</v>
      </c>
      <c r="E58" s="22" t="s">
        <v>1310</v>
      </c>
      <c r="F58" s="22" t="s">
        <v>742</v>
      </c>
      <c r="G58" s="23">
        <v>63.9269</v>
      </c>
      <c r="H58" s="23"/>
      <c r="I58" s="21" t="s">
        <v>1057</v>
      </c>
      <c r="J58" s="21" t="s">
        <v>2772</v>
      </c>
      <c r="K58" s="21" t="s">
        <v>672</v>
      </c>
      <c r="L58" s="83"/>
    </row>
    <row r="59" spans="2:256" s="25" customFormat="1" ht="57.75" customHeight="1">
      <c r="B59" s="20">
        <f t="shared" si="0"/>
        <v>49</v>
      </c>
      <c r="C59" s="20" t="s">
        <v>3310</v>
      </c>
      <c r="D59" s="22" t="s">
        <v>2305</v>
      </c>
      <c r="E59" s="22" t="s">
        <v>2317</v>
      </c>
      <c r="F59" s="22" t="s">
        <v>2316</v>
      </c>
      <c r="G59" s="131">
        <v>7.88</v>
      </c>
      <c r="H59" s="109" t="s">
        <v>2310</v>
      </c>
      <c r="I59" s="28" t="s">
        <v>1062</v>
      </c>
      <c r="J59" s="28" t="s">
        <v>641</v>
      </c>
      <c r="K59" s="28" t="s">
        <v>360</v>
      </c>
      <c r="L59" s="21"/>
      <c r="M59" s="21"/>
      <c r="IV59" s="25">
        <f>SUM(A59:IU59)</f>
        <v>56.88</v>
      </c>
    </row>
    <row r="60" spans="2:256" s="25" customFormat="1" ht="57.75" customHeight="1">
      <c r="B60" s="20">
        <f t="shared" si="0"/>
        <v>50</v>
      </c>
      <c r="C60" s="20" t="s">
        <v>3316</v>
      </c>
      <c r="D60" s="22" t="s">
        <v>2303</v>
      </c>
      <c r="E60" s="22" t="s">
        <v>2319</v>
      </c>
      <c r="F60" s="22" t="s">
        <v>2320</v>
      </c>
      <c r="G60" s="131">
        <v>0.2494</v>
      </c>
      <c r="H60" s="109">
        <v>37847.57</v>
      </c>
      <c r="I60" s="28" t="s">
        <v>963</v>
      </c>
      <c r="J60" s="28" t="s">
        <v>5</v>
      </c>
      <c r="K60" s="28" t="s">
        <v>674</v>
      </c>
      <c r="L60" s="21"/>
      <c r="M60" s="21"/>
      <c r="IV60" s="25">
        <f>SUM(A60:IU60)</f>
        <v>37897.8194</v>
      </c>
    </row>
    <row r="61" spans="2:14" s="25" customFormat="1" ht="54.75" customHeight="1">
      <c r="B61" s="20">
        <f t="shared" si="0"/>
        <v>51</v>
      </c>
      <c r="C61" s="21" t="s">
        <v>2773</v>
      </c>
      <c r="D61" s="22" t="s">
        <v>2774</v>
      </c>
      <c r="E61" s="22" t="s">
        <v>2775</v>
      </c>
      <c r="F61" s="22" t="s">
        <v>968</v>
      </c>
      <c r="G61" s="23">
        <v>0.3826</v>
      </c>
      <c r="H61" s="23">
        <v>21037.39</v>
      </c>
      <c r="I61" s="24" t="s">
        <v>963</v>
      </c>
      <c r="J61" s="24" t="s">
        <v>237</v>
      </c>
      <c r="K61" s="24" t="s">
        <v>674</v>
      </c>
      <c r="M61" s="21"/>
      <c r="N61" s="26"/>
    </row>
    <row r="62" spans="2:13" s="25" customFormat="1" ht="54.75" customHeight="1">
      <c r="B62" s="20">
        <f t="shared" si="0"/>
        <v>52</v>
      </c>
      <c r="C62" s="21" t="s">
        <v>2776</v>
      </c>
      <c r="D62" s="22" t="s">
        <v>2777</v>
      </c>
      <c r="E62" s="22" t="s">
        <v>2778</v>
      </c>
      <c r="F62" s="22" t="s">
        <v>2779</v>
      </c>
      <c r="G62" s="23">
        <v>13.8935</v>
      </c>
      <c r="H62" s="23"/>
      <c r="I62" s="21" t="s">
        <v>965</v>
      </c>
      <c r="J62" s="21" t="s">
        <v>1212</v>
      </c>
      <c r="K62" s="21" t="s">
        <v>357</v>
      </c>
      <c r="M62" s="21"/>
    </row>
    <row r="63" spans="2:13" s="25" customFormat="1" ht="54.75" customHeight="1">
      <c r="B63" s="20">
        <f t="shared" si="0"/>
        <v>53</v>
      </c>
      <c r="C63" s="20" t="s">
        <v>3105</v>
      </c>
      <c r="D63" s="22" t="s">
        <v>2780</v>
      </c>
      <c r="E63" s="22" t="s">
        <v>2781</v>
      </c>
      <c r="F63" s="22" t="s">
        <v>2782</v>
      </c>
      <c r="G63" s="23">
        <v>0.22493</v>
      </c>
      <c r="H63" s="23">
        <v>15322.25</v>
      </c>
      <c r="I63" s="28" t="s">
        <v>963</v>
      </c>
      <c r="J63" s="28" t="s">
        <v>236</v>
      </c>
      <c r="K63" s="28" t="s">
        <v>674</v>
      </c>
      <c r="M63" s="21"/>
    </row>
    <row r="64" spans="2:11" ht="54.75" customHeight="1">
      <c r="B64" s="20">
        <f t="shared" si="0"/>
        <v>54</v>
      </c>
      <c r="C64" s="27" t="s">
        <v>3106</v>
      </c>
      <c r="D64" s="67" t="s">
        <v>2787</v>
      </c>
      <c r="E64" s="67" t="s">
        <v>2788</v>
      </c>
      <c r="F64" s="67" t="s">
        <v>2789</v>
      </c>
      <c r="G64" s="150">
        <v>0.21181</v>
      </c>
      <c r="H64" s="150">
        <v>13401.69</v>
      </c>
      <c r="I64" s="151" t="s">
        <v>963</v>
      </c>
      <c r="J64" s="151" t="s">
        <v>1007</v>
      </c>
      <c r="K64" s="151" t="s">
        <v>674</v>
      </c>
    </row>
    <row r="65" spans="2:13" s="25" customFormat="1" ht="54.75" customHeight="1">
      <c r="B65" s="20">
        <f t="shared" si="0"/>
        <v>55</v>
      </c>
      <c r="C65" s="20" t="s">
        <v>3326</v>
      </c>
      <c r="D65" s="22" t="s">
        <v>2443</v>
      </c>
      <c r="E65" s="22" t="s">
        <v>2444</v>
      </c>
      <c r="F65" s="22" t="s">
        <v>2445</v>
      </c>
      <c r="G65" s="98">
        <v>0.2041</v>
      </c>
      <c r="H65" s="29">
        <v>15632.17</v>
      </c>
      <c r="I65" s="28" t="s">
        <v>963</v>
      </c>
      <c r="J65" s="28" t="s">
        <v>5</v>
      </c>
      <c r="K65" s="28" t="s">
        <v>674</v>
      </c>
      <c r="L65" s="21"/>
      <c r="M65" s="21"/>
    </row>
    <row r="66" spans="2:256" s="25" customFormat="1" ht="54.75" customHeight="1">
      <c r="B66" s="20">
        <f t="shared" si="0"/>
        <v>56</v>
      </c>
      <c r="C66" s="20" t="s">
        <v>3107</v>
      </c>
      <c r="D66" s="22" t="s">
        <v>2196</v>
      </c>
      <c r="E66" s="22" t="s">
        <v>2790</v>
      </c>
      <c r="F66" s="22" t="s">
        <v>2791</v>
      </c>
      <c r="G66" s="98">
        <v>0.2819</v>
      </c>
      <c r="H66" s="29">
        <v>10304</v>
      </c>
      <c r="I66" s="28" t="s">
        <v>963</v>
      </c>
      <c r="J66" s="28" t="s">
        <v>236</v>
      </c>
      <c r="K66" s="28" t="s">
        <v>674</v>
      </c>
      <c r="IV66" s="25">
        <f>SUM(A66:IU66)</f>
        <v>10360.2819</v>
      </c>
    </row>
    <row r="67" spans="2:13" s="25" customFormat="1" ht="54.75" customHeight="1">
      <c r="B67" s="20">
        <f t="shared" si="0"/>
        <v>57</v>
      </c>
      <c r="C67" s="20" t="s">
        <v>3108</v>
      </c>
      <c r="D67" s="22" t="s">
        <v>2792</v>
      </c>
      <c r="E67" s="22" t="s">
        <v>2793</v>
      </c>
      <c r="F67" s="22" t="s">
        <v>2794</v>
      </c>
      <c r="G67" s="23">
        <v>133.2574</v>
      </c>
      <c r="H67" s="23"/>
      <c r="I67" s="21" t="s">
        <v>1242</v>
      </c>
      <c r="J67" s="21" t="s">
        <v>1049</v>
      </c>
      <c r="K67" s="21" t="s">
        <v>672</v>
      </c>
      <c r="M67" s="21"/>
    </row>
    <row r="68" spans="2:256" s="25" customFormat="1" ht="54.75" customHeight="1">
      <c r="B68" s="20">
        <f t="shared" si="0"/>
        <v>58</v>
      </c>
      <c r="C68" s="20" t="s">
        <v>3109</v>
      </c>
      <c r="D68" s="22" t="s">
        <v>2795</v>
      </c>
      <c r="E68" s="22" t="s">
        <v>2796</v>
      </c>
      <c r="F68" s="22" t="s">
        <v>2797</v>
      </c>
      <c r="G68" s="23">
        <v>0.7192</v>
      </c>
      <c r="H68" s="23">
        <v>16361.83</v>
      </c>
      <c r="I68" s="28" t="s">
        <v>965</v>
      </c>
      <c r="J68" s="28" t="s">
        <v>1010</v>
      </c>
      <c r="K68" s="28" t="s">
        <v>674</v>
      </c>
      <c r="IV68" s="25">
        <f>SUM(A68:IU68)</f>
        <v>16420.5492</v>
      </c>
    </row>
    <row r="69" spans="2:13" s="25" customFormat="1" ht="54.75" customHeight="1">
      <c r="B69" s="20">
        <f t="shared" si="0"/>
        <v>59</v>
      </c>
      <c r="C69" s="20" t="s">
        <v>3110</v>
      </c>
      <c r="D69" s="22" t="s">
        <v>2798</v>
      </c>
      <c r="E69" s="22" t="s">
        <v>2799</v>
      </c>
      <c r="F69" s="22" t="s">
        <v>2800</v>
      </c>
      <c r="G69" s="23">
        <v>33.1318</v>
      </c>
      <c r="H69" s="23"/>
      <c r="I69" s="21" t="s">
        <v>1059</v>
      </c>
      <c r="J69" s="21" t="s">
        <v>7</v>
      </c>
      <c r="K69" s="21" t="s">
        <v>672</v>
      </c>
      <c r="M69" s="21"/>
    </row>
    <row r="70" spans="2:13" s="25" customFormat="1" ht="54.75" customHeight="1">
      <c r="B70" s="20">
        <f t="shared" si="0"/>
        <v>60</v>
      </c>
      <c r="C70" s="21" t="s">
        <v>2801</v>
      </c>
      <c r="D70" s="22" t="s">
        <v>2802</v>
      </c>
      <c r="E70" s="43" t="s">
        <v>2803</v>
      </c>
      <c r="F70" s="22" t="s">
        <v>2804</v>
      </c>
      <c r="G70" s="73">
        <v>0.0925</v>
      </c>
      <c r="H70" s="73">
        <v>5038.51</v>
      </c>
      <c r="I70" s="21" t="s">
        <v>963</v>
      </c>
      <c r="J70" s="21" t="s">
        <v>237</v>
      </c>
      <c r="K70" s="21" t="s">
        <v>674</v>
      </c>
      <c r="L70" s="32"/>
      <c r="M70" s="21"/>
    </row>
    <row r="71" spans="2:13" ht="54.75" customHeight="1">
      <c r="B71" s="20">
        <f t="shared" si="0"/>
        <v>61</v>
      </c>
      <c r="C71" s="20" t="s">
        <v>3111</v>
      </c>
      <c r="D71" s="22" t="s">
        <v>2272</v>
      </c>
      <c r="E71" s="22" t="s">
        <v>289</v>
      </c>
      <c r="F71" s="22" t="s">
        <v>290</v>
      </c>
      <c r="G71" s="23">
        <v>0.4292</v>
      </c>
      <c r="H71" s="23">
        <v>17000</v>
      </c>
      <c r="I71" s="21" t="s">
        <v>194</v>
      </c>
      <c r="J71" s="28" t="s">
        <v>1008</v>
      </c>
      <c r="K71" s="21" t="s">
        <v>674</v>
      </c>
      <c r="M71" s="21"/>
    </row>
    <row r="72" spans="1:13" s="25" customFormat="1" ht="57.75" customHeight="1">
      <c r="A72" s="31"/>
      <c r="B72" s="20">
        <f t="shared" si="0"/>
        <v>62</v>
      </c>
      <c r="C72" s="20" t="s">
        <v>3337</v>
      </c>
      <c r="D72" s="22" t="s">
        <v>2516</v>
      </c>
      <c r="E72" s="22" t="s">
        <v>2521</v>
      </c>
      <c r="F72" s="22" t="s">
        <v>290</v>
      </c>
      <c r="G72" s="134">
        <v>1.636</v>
      </c>
      <c r="H72" s="134">
        <v>32676.21</v>
      </c>
      <c r="I72" s="28" t="s">
        <v>194</v>
      </c>
      <c r="J72" s="105" t="s">
        <v>428</v>
      </c>
      <c r="K72" s="28" t="s">
        <v>674</v>
      </c>
      <c r="L72" s="104"/>
      <c r="M72" s="104"/>
    </row>
    <row r="73" spans="2:13" s="25" customFormat="1" ht="54.75" customHeight="1">
      <c r="B73" s="20">
        <f t="shared" si="0"/>
        <v>63</v>
      </c>
      <c r="C73" s="20" t="s">
        <v>3112</v>
      </c>
      <c r="D73" s="22" t="s">
        <v>2805</v>
      </c>
      <c r="E73" s="43" t="s">
        <v>2806</v>
      </c>
      <c r="F73" s="22" t="s">
        <v>2807</v>
      </c>
      <c r="G73" s="73">
        <v>0.5824</v>
      </c>
      <c r="H73" s="73">
        <v>17767</v>
      </c>
      <c r="I73" s="28" t="s">
        <v>964</v>
      </c>
      <c r="J73" s="46" t="s">
        <v>1200</v>
      </c>
      <c r="K73" s="46" t="s">
        <v>674</v>
      </c>
      <c r="L73" s="32"/>
      <c r="M73" s="21"/>
    </row>
    <row r="74" spans="2:256" s="25" customFormat="1" ht="54.75" customHeight="1">
      <c r="B74" s="20">
        <f t="shared" si="0"/>
        <v>64</v>
      </c>
      <c r="C74" s="20" t="s">
        <v>3340</v>
      </c>
      <c r="D74" s="22" t="s">
        <v>2404</v>
      </c>
      <c r="E74" s="22" t="s">
        <v>2403</v>
      </c>
      <c r="F74" s="22" t="s">
        <v>2402</v>
      </c>
      <c r="G74" s="98">
        <v>0.2126</v>
      </c>
      <c r="H74" s="29">
        <v>13180.11</v>
      </c>
      <c r="I74" s="28" t="s">
        <v>965</v>
      </c>
      <c r="J74" s="28" t="s">
        <v>1212</v>
      </c>
      <c r="K74" s="28" t="s">
        <v>674</v>
      </c>
      <c r="L74" s="21"/>
      <c r="M74" s="21"/>
      <c r="IV74" s="25">
        <f>SUM(A74:IU74)</f>
        <v>13244.322600000001</v>
      </c>
    </row>
    <row r="75" spans="2:256" s="25" customFormat="1" ht="54.75" customHeight="1">
      <c r="B75" s="20">
        <f t="shared" si="0"/>
        <v>65</v>
      </c>
      <c r="C75" s="20" t="s">
        <v>3343</v>
      </c>
      <c r="D75" s="22" t="s">
        <v>2406</v>
      </c>
      <c r="E75" s="22" t="s">
        <v>2424</v>
      </c>
      <c r="F75" s="22" t="s">
        <v>1830</v>
      </c>
      <c r="G75" s="98">
        <v>0.4717</v>
      </c>
      <c r="H75" s="29">
        <v>24600</v>
      </c>
      <c r="I75" s="28" t="s">
        <v>1058</v>
      </c>
      <c r="J75" s="28"/>
      <c r="K75" s="28" t="s">
        <v>358</v>
      </c>
      <c r="L75" s="21" t="s">
        <v>2648</v>
      </c>
      <c r="M75" s="21"/>
      <c r="IV75" s="25">
        <f>SUM(A75:IU75)</f>
        <v>24665.4717</v>
      </c>
    </row>
    <row r="76" spans="2:256" s="25" customFormat="1" ht="54.75" customHeight="1">
      <c r="B76" s="20">
        <f t="shared" si="0"/>
        <v>66</v>
      </c>
      <c r="C76" s="20" t="s">
        <v>3347</v>
      </c>
      <c r="D76" s="22" t="s">
        <v>2200</v>
      </c>
      <c r="E76" s="22" t="s">
        <v>1805</v>
      </c>
      <c r="F76" s="22" t="s">
        <v>345</v>
      </c>
      <c r="G76" s="98">
        <v>0.7657</v>
      </c>
      <c r="H76" s="29">
        <v>178896</v>
      </c>
      <c r="I76" s="28" t="s">
        <v>963</v>
      </c>
      <c r="J76" s="28" t="s">
        <v>237</v>
      </c>
      <c r="K76" s="28" t="s">
        <v>674</v>
      </c>
      <c r="L76" s="21"/>
      <c r="M76" s="21"/>
      <c r="IV76" s="25">
        <f>SUM(A76:IU76)</f>
        <v>178962.7657</v>
      </c>
    </row>
    <row r="77" spans="2:256" s="25" customFormat="1" ht="54.75" customHeight="1">
      <c r="B77" s="20">
        <f aca="true" t="shared" si="1" ref="B77:B140">B76+1</f>
        <v>67</v>
      </c>
      <c r="C77" s="20" t="s">
        <v>3113</v>
      </c>
      <c r="D77" s="22" t="s">
        <v>2808</v>
      </c>
      <c r="E77" s="22" t="s">
        <v>2809</v>
      </c>
      <c r="F77" s="22" t="s">
        <v>2810</v>
      </c>
      <c r="G77" s="23">
        <v>0.341</v>
      </c>
      <c r="H77" s="23">
        <v>23671</v>
      </c>
      <c r="I77" s="21" t="s">
        <v>963</v>
      </c>
      <c r="J77" s="21" t="s">
        <v>236</v>
      </c>
      <c r="K77" s="21" t="s">
        <v>674</v>
      </c>
      <c r="M77" s="21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</row>
    <row r="78" spans="1:256" s="34" customFormat="1" ht="54.75" customHeight="1">
      <c r="A78" s="25"/>
      <c r="B78" s="20">
        <f t="shared" si="1"/>
        <v>68</v>
      </c>
      <c r="C78" s="20" t="s">
        <v>3114</v>
      </c>
      <c r="D78" s="22" t="s">
        <v>2811</v>
      </c>
      <c r="E78" s="22" t="s">
        <v>2812</v>
      </c>
      <c r="F78" s="22" t="s">
        <v>2813</v>
      </c>
      <c r="G78" s="98">
        <v>0.0977</v>
      </c>
      <c r="H78" s="29">
        <v>11970.87</v>
      </c>
      <c r="I78" s="28" t="s">
        <v>963</v>
      </c>
      <c r="J78" s="28" t="s">
        <v>5</v>
      </c>
      <c r="K78" s="28" t="s">
        <v>674</v>
      </c>
      <c r="L78" s="21"/>
      <c r="M78" s="21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  <c r="IU78" s="25"/>
      <c r="IV78" s="25">
        <f>SUM(A78:IU78)</f>
        <v>12038.967700000001</v>
      </c>
    </row>
    <row r="79" spans="2:13" s="25" customFormat="1" ht="54.75" customHeight="1">
      <c r="B79" s="20">
        <f t="shared" si="1"/>
        <v>69</v>
      </c>
      <c r="C79" s="21" t="s">
        <v>2814</v>
      </c>
      <c r="D79" s="36" t="s">
        <v>2815</v>
      </c>
      <c r="E79" s="22" t="s">
        <v>2816</v>
      </c>
      <c r="F79" s="22" t="s">
        <v>2817</v>
      </c>
      <c r="G79" s="23">
        <v>1.9833</v>
      </c>
      <c r="H79" s="23">
        <v>49898.2</v>
      </c>
      <c r="I79" s="21" t="s">
        <v>1062</v>
      </c>
      <c r="J79" s="21" t="s">
        <v>2818</v>
      </c>
      <c r="K79" s="21" t="s">
        <v>674</v>
      </c>
      <c r="M79" s="21"/>
    </row>
    <row r="80" spans="2:256" s="25" customFormat="1" ht="54.75" customHeight="1">
      <c r="B80" s="20">
        <f t="shared" si="1"/>
        <v>70</v>
      </c>
      <c r="C80" s="20" t="s">
        <v>3115</v>
      </c>
      <c r="D80" s="22" t="s">
        <v>2302</v>
      </c>
      <c r="E80" s="22" t="s">
        <v>3007</v>
      </c>
      <c r="F80" s="22" t="s">
        <v>3008</v>
      </c>
      <c r="G80" s="98">
        <v>0.179</v>
      </c>
      <c r="H80" s="29">
        <v>47165.32</v>
      </c>
      <c r="I80" s="28" t="s">
        <v>963</v>
      </c>
      <c r="J80" s="28" t="s">
        <v>5</v>
      </c>
      <c r="K80" s="28" t="s">
        <v>674</v>
      </c>
      <c r="L80" s="21"/>
      <c r="M80" s="21"/>
      <c r="IV80" s="25">
        <f>SUM(A80:IU80)</f>
        <v>47235.498999999996</v>
      </c>
    </row>
    <row r="81" spans="2:13" s="25" customFormat="1" ht="54.75" customHeight="1">
      <c r="B81" s="20">
        <f t="shared" si="1"/>
        <v>71</v>
      </c>
      <c r="C81" s="20" t="s">
        <v>3116</v>
      </c>
      <c r="D81" s="22" t="s">
        <v>2819</v>
      </c>
      <c r="E81" s="22" t="s">
        <v>2820</v>
      </c>
      <c r="F81" s="22" t="s">
        <v>1165</v>
      </c>
      <c r="G81" s="23">
        <v>2.5</v>
      </c>
      <c r="H81" s="23"/>
      <c r="I81" s="28" t="s">
        <v>963</v>
      </c>
      <c r="J81" s="28" t="s">
        <v>6</v>
      </c>
      <c r="K81" s="28" t="s">
        <v>360</v>
      </c>
      <c r="M81" s="21"/>
    </row>
    <row r="82" spans="2:13" s="25" customFormat="1" ht="54.75" customHeight="1">
      <c r="B82" s="20">
        <f t="shared" si="1"/>
        <v>72</v>
      </c>
      <c r="C82" s="21" t="s">
        <v>2821</v>
      </c>
      <c r="D82" s="22" t="s">
        <v>2822</v>
      </c>
      <c r="E82" s="52" t="s">
        <v>2823</v>
      </c>
      <c r="F82" s="53" t="s">
        <v>161</v>
      </c>
      <c r="G82" s="23">
        <v>5.1958</v>
      </c>
      <c r="H82" s="23">
        <v>160081</v>
      </c>
      <c r="I82" s="152" t="s">
        <v>963</v>
      </c>
      <c r="J82" s="152" t="s">
        <v>1015</v>
      </c>
      <c r="K82" s="152" t="s">
        <v>674</v>
      </c>
      <c r="M82" s="21"/>
    </row>
    <row r="83" spans="2:13" s="25" customFormat="1" ht="54.75" customHeight="1">
      <c r="B83" s="20">
        <f t="shared" si="1"/>
        <v>73</v>
      </c>
      <c r="C83" s="20" t="s">
        <v>3117</v>
      </c>
      <c r="D83" s="22" t="s">
        <v>2824</v>
      </c>
      <c r="E83" s="22" t="s">
        <v>2825</v>
      </c>
      <c r="F83" s="22" t="s">
        <v>1165</v>
      </c>
      <c r="G83" s="23">
        <v>1.5279</v>
      </c>
      <c r="H83" s="23"/>
      <c r="I83" s="28" t="s">
        <v>963</v>
      </c>
      <c r="J83" s="28" t="s">
        <v>6</v>
      </c>
      <c r="K83" s="21" t="s">
        <v>360</v>
      </c>
      <c r="M83" s="21"/>
    </row>
    <row r="84" spans="2:13" s="25" customFormat="1" ht="54.75" customHeight="1">
      <c r="B84" s="20">
        <f t="shared" si="1"/>
        <v>74</v>
      </c>
      <c r="C84" s="20" t="s">
        <v>3118</v>
      </c>
      <c r="D84" s="22" t="s">
        <v>2826</v>
      </c>
      <c r="E84" s="22" t="s">
        <v>2827</v>
      </c>
      <c r="F84" s="22" t="s">
        <v>2828</v>
      </c>
      <c r="G84" s="23">
        <v>59.9111</v>
      </c>
      <c r="H84" s="23"/>
      <c r="I84" s="21" t="s">
        <v>1061</v>
      </c>
      <c r="J84" s="21" t="s">
        <v>4</v>
      </c>
      <c r="K84" s="21" t="s">
        <v>672</v>
      </c>
      <c r="M84" s="21"/>
    </row>
    <row r="85" spans="2:13" s="25" customFormat="1" ht="54.75" customHeight="1">
      <c r="B85" s="20">
        <f t="shared" si="1"/>
        <v>75</v>
      </c>
      <c r="C85" s="20" t="s">
        <v>3119</v>
      </c>
      <c r="D85" s="22" t="s">
        <v>2829</v>
      </c>
      <c r="E85" s="22" t="s">
        <v>2830</v>
      </c>
      <c r="F85" s="22" t="s">
        <v>2831</v>
      </c>
      <c r="G85" s="23">
        <v>10.0009</v>
      </c>
      <c r="H85" s="23"/>
      <c r="I85" s="21" t="s">
        <v>1059</v>
      </c>
      <c r="J85" s="21" t="s">
        <v>1213</v>
      </c>
      <c r="K85" s="21" t="s">
        <v>360</v>
      </c>
      <c r="L85" s="32"/>
      <c r="M85" s="21"/>
    </row>
    <row r="86" spans="2:13" s="25" customFormat="1" ht="54.75" customHeight="1">
      <c r="B86" s="20">
        <f t="shared" si="1"/>
        <v>76</v>
      </c>
      <c r="C86" s="20" t="s">
        <v>3040</v>
      </c>
      <c r="D86" s="22" t="s">
        <v>1772</v>
      </c>
      <c r="E86" s="22" t="s">
        <v>1771</v>
      </c>
      <c r="F86" s="22" t="s">
        <v>1770</v>
      </c>
      <c r="G86" s="23">
        <v>39.3314</v>
      </c>
      <c r="H86" s="23"/>
      <c r="I86" s="28" t="s">
        <v>1058</v>
      </c>
      <c r="J86" s="28" t="s">
        <v>1016</v>
      </c>
      <c r="K86" s="28" t="s">
        <v>672</v>
      </c>
      <c r="M86" s="21"/>
    </row>
    <row r="87" spans="2:13" s="25" customFormat="1" ht="54.75" customHeight="1">
      <c r="B87" s="20">
        <f t="shared" si="1"/>
        <v>77</v>
      </c>
      <c r="C87" s="20" t="s">
        <v>3120</v>
      </c>
      <c r="D87" s="22" t="s">
        <v>2832</v>
      </c>
      <c r="E87" s="22" t="s">
        <v>2833</v>
      </c>
      <c r="F87" s="22" t="s">
        <v>2834</v>
      </c>
      <c r="G87" s="23">
        <v>62.0689</v>
      </c>
      <c r="H87" s="23"/>
      <c r="I87" s="21" t="s">
        <v>80</v>
      </c>
      <c r="J87" s="21" t="s">
        <v>2835</v>
      </c>
      <c r="K87" s="21" t="s">
        <v>672</v>
      </c>
      <c r="M87" s="21"/>
    </row>
    <row r="88" spans="2:13" s="25" customFormat="1" ht="54.75" customHeight="1">
      <c r="B88" s="20">
        <f t="shared" si="1"/>
        <v>78</v>
      </c>
      <c r="C88" s="20" t="s">
        <v>3121</v>
      </c>
      <c r="D88" s="22" t="s">
        <v>2839</v>
      </c>
      <c r="E88" s="22" t="s">
        <v>2840</v>
      </c>
      <c r="F88" s="22" t="s">
        <v>2841</v>
      </c>
      <c r="G88" s="23">
        <v>20</v>
      </c>
      <c r="H88" s="23"/>
      <c r="I88" s="28" t="s">
        <v>964</v>
      </c>
      <c r="J88" s="21" t="s">
        <v>392</v>
      </c>
      <c r="K88" s="21" t="s">
        <v>1115</v>
      </c>
      <c r="M88" s="21"/>
    </row>
    <row r="89" spans="2:13" s="25" customFormat="1" ht="54.75" customHeight="1">
      <c r="B89" s="20">
        <f t="shared" si="1"/>
        <v>79</v>
      </c>
      <c r="C89" s="20" t="s">
        <v>3122</v>
      </c>
      <c r="D89" s="22" t="s">
        <v>2842</v>
      </c>
      <c r="E89" s="22" t="s">
        <v>2843</v>
      </c>
      <c r="F89" s="22" t="s">
        <v>2844</v>
      </c>
      <c r="G89" s="23">
        <v>4.27555</v>
      </c>
      <c r="H89" s="23"/>
      <c r="I89" s="21" t="s">
        <v>963</v>
      </c>
      <c r="J89" s="21" t="s">
        <v>236</v>
      </c>
      <c r="K89" s="24" t="s">
        <v>360</v>
      </c>
      <c r="M89" s="21"/>
    </row>
    <row r="90" spans="1:256" s="25" customFormat="1" ht="54.75" customHeight="1">
      <c r="A90" s="34"/>
      <c r="B90" s="20">
        <f t="shared" si="1"/>
        <v>80</v>
      </c>
      <c r="C90" s="20" t="s">
        <v>3123</v>
      </c>
      <c r="D90" s="22" t="s">
        <v>2845</v>
      </c>
      <c r="E90" s="22" t="s">
        <v>2846</v>
      </c>
      <c r="F90" s="22" t="s">
        <v>2847</v>
      </c>
      <c r="G90" s="23">
        <v>4.8035</v>
      </c>
      <c r="H90" s="23"/>
      <c r="I90" s="24" t="s">
        <v>965</v>
      </c>
      <c r="J90" s="24" t="s">
        <v>1010</v>
      </c>
      <c r="K90" s="24" t="s">
        <v>360</v>
      </c>
      <c r="L90" s="34"/>
      <c r="M90" s="21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</row>
    <row r="91" spans="2:256" s="25" customFormat="1" ht="54.75" customHeight="1">
      <c r="B91" s="20">
        <f t="shared" si="1"/>
        <v>81</v>
      </c>
      <c r="C91" s="20" t="s">
        <v>3394</v>
      </c>
      <c r="D91" s="22" t="s">
        <v>2409</v>
      </c>
      <c r="E91" s="22" t="s">
        <v>2415</v>
      </c>
      <c r="F91" s="22" t="s">
        <v>2416</v>
      </c>
      <c r="G91" s="98">
        <v>0.2906</v>
      </c>
      <c r="H91" s="29">
        <v>32086.63</v>
      </c>
      <c r="I91" s="28" t="s">
        <v>963</v>
      </c>
      <c r="J91" s="28"/>
      <c r="K91" s="28" t="s">
        <v>674</v>
      </c>
      <c r="L91" s="21"/>
      <c r="M91" s="21"/>
      <c r="IV91" s="25">
        <f>SUM(A91:IU91)</f>
        <v>32167.9206</v>
      </c>
    </row>
    <row r="92" spans="1:243" s="34" customFormat="1" ht="54.75" customHeight="1">
      <c r="A92" s="25"/>
      <c r="B92" s="20">
        <f t="shared" si="1"/>
        <v>82</v>
      </c>
      <c r="C92" s="20" t="s">
        <v>3124</v>
      </c>
      <c r="D92" s="51" t="s">
        <v>2277</v>
      </c>
      <c r="E92" s="22" t="s">
        <v>199</v>
      </c>
      <c r="F92" s="22" t="s">
        <v>200</v>
      </c>
      <c r="G92" s="23">
        <v>0.8052</v>
      </c>
      <c r="H92" s="23">
        <v>29950</v>
      </c>
      <c r="I92" s="21" t="s">
        <v>194</v>
      </c>
      <c r="J92" s="21" t="s">
        <v>1008</v>
      </c>
      <c r="K92" s="21" t="s">
        <v>674</v>
      </c>
      <c r="L92" s="25"/>
      <c r="M92" s="21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</row>
    <row r="93" spans="1:256" s="34" customFormat="1" ht="54.75" customHeight="1">
      <c r="A93" s="25"/>
      <c r="B93" s="20">
        <f t="shared" si="1"/>
        <v>83</v>
      </c>
      <c r="C93" s="20" t="s">
        <v>3125</v>
      </c>
      <c r="D93" s="30" t="s">
        <v>2848</v>
      </c>
      <c r="E93" s="22" t="s">
        <v>2849</v>
      </c>
      <c r="F93" s="22" t="s">
        <v>2850</v>
      </c>
      <c r="G93" s="23">
        <v>43.70378</v>
      </c>
      <c r="H93" s="23"/>
      <c r="I93" s="28" t="s">
        <v>1062</v>
      </c>
      <c r="J93" s="28" t="s">
        <v>641</v>
      </c>
      <c r="K93" s="28" t="s">
        <v>672</v>
      </c>
      <c r="L93" s="25"/>
      <c r="M93" s="21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  <c r="IU93" s="25"/>
      <c r="IV93" s="25"/>
    </row>
    <row r="94" spans="2:13" s="25" customFormat="1" ht="54.75" customHeight="1">
      <c r="B94" s="20">
        <f t="shared" si="1"/>
        <v>84</v>
      </c>
      <c r="C94" s="20" t="s">
        <v>3126</v>
      </c>
      <c r="D94" s="22" t="s">
        <v>2851</v>
      </c>
      <c r="E94" s="22" t="s">
        <v>2852</v>
      </c>
      <c r="F94" s="22" t="s">
        <v>2853</v>
      </c>
      <c r="G94" s="23">
        <v>0.03</v>
      </c>
      <c r="H94" s="23">
        <v>4363</v>
      </c>
      <c r="I94" s="21" t="s">
        <v>1242</v>
      </c>
      <c r="J94" s="21" t="s">
        <v>1090</v>
      </c>
      <c r="K94" s="24" t="s">
        <v>674</v>
      </c>
      <c r="M94" s="21"/>
    </row>
    <row r="95" spans="2:13" s="25" customFormat="1" ht="54.75" customHeight="1">
      <c r="B95" s="20">
        <f t="shared" si="1"/>
        <v>85</v>
      </c>
      <c r="C95" s="21" t="s">
        <v>2854</v>
      </c>
      <c r="D95" s="22" t="s">
        <v>2855</v>
      </c>
      <c r="E95" s="22" t="s">
        <v>2856</v>
      </c>
      <c r="F95" s="22" t="s">
        <v>2857</v>
      </c>
      <c r="G95" s="23">
        <v>63.4843</v>
      </c>
      <c r="H95" s="23"/>
      <c r="I95" s="21" t="s">
        <v>963</v>
      </c>
      <c r="J95" s="21" t="s">
        <v>6</v>
      </c>
      <c r="K95" s="21" t="s">
        <v>672</v>
      </c>
      <c r="M95" s="21"/>
    </row>
    <row r="96" spans="2:13" s="25" customFormat="1" ht="54.75" customHeight="1">
      <c r="B96" s="20">
        <f t="shared" si="1"/>
        <v>86</v>
      </c>
      <c r="C96" s="20" t="s">
        <v>3127</v>
      </c>
      <c r="D96" s="22" t="s">
        <v>2858</v>
      </c>
      <c r="E96" s="22" t="s">
        <v>2859</v>
      </c>
      <c r="F96" s="22" t="s">
        <v>2860</v>
      </c>
      <c r="G96" s="23">
        <v>106.473</v>
      </c>
      <c r="H96" s="23"/>
      <c r="I96" s="21" t="s">
        <v>80</v>
      </c>
      <c r="J96" s="21" t="s">
        <v>1044</v>
      </c>
      <c r="K96" s="21" t="s">
        <v>672</v>
      </c>
      <c r="M96" s="21"/>
    </row>
    <row r="97" spans="2:13" s="25" customFormat="1" ht="54.75" customHeight="1">
      <c r="B97" s="20">
        <f t="shared" si="1"/>
        <v>87</v>
      </c>
      <c r="C97" s="20" t="s">
        <v>3128</v>
      </c>
      <c r="D97" s="51" t="s">
        <v>2861</v>
      </c>
      <c r="E97" s="22" t="s">
        <v>2862</v>
      </c>
      <c r="F97" s="22" t="s">
        <v>2863</v>
      </c>
      <c r="G97" s="23">
        <v>1.2533</v>
      </c>
      <c r="H97" s="23">
        <v>8528</v>
      </c>
      <c r="I97" s="28" t="s">
        <v>964</v>
      </c>
      <c r="J97" s="28" t="s">
        <v>1241</v>
      </c>
      <c r="K97" s="21" t="s">
        <v>674</v>
      </c>
      <c r="L97" s="32"/>
      <c r="M97" s="21"/>
    </row>
    <row r="98" spans="2:13" s="25" customFormat="1" ht="54.75" customHeight="1">
      <c r="B98" s="20">
        <f t="shared" si="1"/>
        <v>88</v>
      </c>
      <c r="C98" s="20" t="s">
        <v>3129</v>
      </c>
      <c r="D98" s="22" t="s">
        <v>2864</v>
      </c>
      <c r="E98" s="22" t="s">
        <v>329</v>
      </c>
      <c r="F98" s="22" t="s">
        <v>2865</v>
      </c>
      <c r="G98" s="23">
        <v>136.971</v>
      </c>
      <c r="H98" s="23"/>
      <c r="I98" s="21" t="s">
        <v>1062</v>
      </c>
      <c r="J98" s="21" t="s">
        <v>2</v>
      </c>
      <c r="K98" s="21" t="s">
        <v>672</v>
      </c>
      <c r="M98" s="21"/>
    </row>
    <row r="99" spans="2:13" s="25" customFormat="1" ht="54.75" customHeight="1">
      <c r="B99" s="20">
        <f t="shared" si="1"/>
        <v>89</v>
      </c>
      <c r="C99" s="27" t="s">
        <v>3130</v>
      </c>
      <c r="D99" s="22" t="s">
        <v>2866</v>
      </c>
      <c r="E99" s="22" t="s">
        <v>2867</v>
      </c>
      <c r="F99" s="22" t="s">
        <v>2868</v>
      </c>
      <c r="G99" s="23">
        <v>41.71</v>
      </c>
      <c r="H99" s="23"/>
      <c r="I99" s="21" t="s">
        <v>1058</v>
      </c>
      <c r="J99" s="21" t="s">
        <v>1016</v>
      </c>
      <c r="K99" s="21" t="s">
        <v>672</v>
      </c>
      <c r="M99" s="21"/>
    </row>
    <row r="100" spans="2:13" s="25" customFormat="1" ht="54.75" customHeight="1">
      <c r="B100" s="20">
        <f t="shared" si="1"/>
        <v>90</v>
      </c>
      <c r="C100" s="20" t="s">
        <v>3131</v>
      </c>
      <c r="D100" s="22" t="s">
        <v>2869</v>
      </c>
      <c r="E100" s="22" t="s">
        <v>2870</v>
      </c>
      <c r="F100" s="43" t="s">
        <v>2871</v>
      </c>
      <c r="G100" s="73">
        <v>236.5</v>
      </c>
      <c r="H100" s="73"/>
      <c r="I100" s="21" t="s">
        <v>1060</v>
      </c>
      <c r="J100" s="21" t="s">
        <v>896</v>
      </c>
      <c r="K100" s="21" t="s">
        <v>672</v>
      </c>
      <c r="M100" s="21"/>
    </row>
    <row r="101" spans="2:13" s="25" customFormat="1" ht="54.75" customHeight="1">
      <c r="B101" s="20">
        <f t="shared" si="1"/>
        <v>91</v>
      </c>
      <c r="C101" s="20" t="s">
        <v>3132</v>
      </c>
      <c r="D101" s="22" t="s">
        <v>2872</v>
      </c>
      <c r="E101" s="22" t="s">
        <v>2873</v>
      </c>
      <c r="F101" s="22" t="s">
        <v>2874</v>
      </c>
      <c r="G101" s="23">
        <v>2</v>
      </c>
      <c r="H101" s="23">
        <v>6525</v>
      </c>
      <c r="I101" s="21" t="s">
        <v>963</v>
      </c>
      <c r="J101" s="21" t="s">
        <v>234</v>
      </c>
      <c r="K101" s="21" t="s">
        <v>674</v>
      </c>
      <c r="M101" s="21"/>
    </row>
    <row r="102" spans="2:256" ht="54.75" customHeight="1">
      <c r="B102" s="20">
        <f t="shared" si="1"/>
        <v>92</v>
      </c>
      <c r="C102" s="20" t="s">
        <v>3133</v>
      </c>
      <c r="D102" s="153" t="s">
        <v>2875</v>
      </c>
      <c r="E102" s="62" t="s">
        <v>2876</v>
      </c>
      <c r="F102" s="62" t="s">
        <v>2877</v>
      </c>
      <c r="G102" s="154">
        <v>7.4373</v>
      </c>
      <c r="H102" s="154"/>
      <c r="I102" s="28" t="s">
        <v>964</v>
      </c>
      <c r="J102" s="155" t="s">
        <v>2878</v>
      </c>
      <c r="K102" s="28" t="s">
        <v>360</v>
      </c>
      <c r="M102" s="25"/>
      <c r="IV102" s="38">
        <f>SUM(A102:IU102)</f>
        <v>99.4373</v>
      </c>
    </row>
    <row r="103" spans="2:13" s="25" customFormat="1" ht="54.75" customHeight="1">
      <c r="B103" s="20">
        <f t="shared" si="1"/>
        <v>93</v>
      </c>
      <c r="C103" s="20" t="s">
        <v>3134</v>
      </c>
      <c r="D103" s="22" t="s">
        <v>2879</v>
      </c>
      <c r="E103" s="22" t="s">
        <v>2880</v>
      </c>
      <c r="F103" s="22" t="s">
        <v>2881</v>
      </c>
      <c r="G103" s="23">
        <v>2</v>
      </c>
      <c r="H103" s="23">
        <v>54514</v>
      </c>
      <c r="I103" s="45" t="s">
        <v>1058</v>
      </c>
      <c r="J103" s="21" t="s">
        <v>1016</v>
      </c>
      <c r="K103" s="21" t="s">
        <v>674</v>
      </c>
      <c r="M103" s="21"/>
    </row>
    <row r="104" spans="2:256" s="25" customFormat="1" ht="54.75" customHeight="1">
      <c r="B104" s="20">
        <f t="shared" si="1"/>
        <v>94</v>
      </c>
      <c r="C104" s="20" t="s">
        <v>3135</v>
      </c>
      <c r="D104" s="22" t="s">
        <v>2225</v>
      </c>
      <c r="E104" s="22" t="s">
        <v>2882</v>
      </c>
      <c r="F104" s="22" t="s">
        <v>2883</v>
      </c>
      <c r="G104" s="98">
        <v>1</v>
      </c>
      <c r="H104" s="29">
        <v>10751.07</v>
      </c>
      <c r="I104" s="28" t="s">
        <v>963</v>
      </c>
      <c r="J104" s="28" t="s">
        <v>359</v>
      </c>
      <c r="K104" s="28" t="s">
        <v>674</v>
      </c>
      <c r="IV104" s="25">
        <f>SUM(A104:IU104)</f>
        <v>10846.07</v>
      </c>
    </row>
    <row r="105" spans="2:14" s="25" customFormat="1" ht="54.75" customHeight="1">
      <c r="B105" s="20">
        <f t="shared" si="1"/>
        <v>95</v>
      </c>
      <c r="C105" s="21" t="s">
        <v>2884</v>
      </c>
      <c r="D105" s="22" t="s">
        <v>2885</v>
      </c>
      <c r="E105" s="22" t="s">
        <v>2886</v>
      </c>
      <c r="F105" s="22" t="s">
        <v>2887</v>
      </c>
      <c r="G105" s="23">
        <v>41.39</v>
      </c>
      <c r="H105" s="23"/>
      <c r="I105" s="24" t="s">
        <v>1059</v>
      </c>
      <c r="J105" s="24" t="s">
        <v>7</v>
      </c>
      <c r="K105" s="28" t="s">
        <v>672</v>
      </c>
      <c r="M105" s="21"/>
      <c r="N105" s="26"/>
    </row>
    <row r="106" spans="2:13" s="25" customFormat="1" ht="54.75" customHeight="1">
      <c r="B106" s="20">
        <f t="shared" si="1"/>
        <v>96</v>
      </c>
      <c r="C106" s="20" t="s">
        <v>3136</v>
      </c>
      <c r="D106" s="22" t="s">
        <v>2888</v>
      </c>
      <c r="E106" s="22" t="s">
        <v>2889</v>
      </c>
      <c r="F106" s="22" t="s">
        <v>2890</v>
      </c>
      <c r="G106" s="23">
        <v>0.4184</v>
      </c>
      <c r="H106" s="23">
        <v>19824.32</v>
      </c>
      <c r="I106" s="28" t="s">
        <v>963</v>
      </c>
      <c r="J106" s="28" t="s">
        <v>234</v>
      </c>
      <c r="K106" s="28" t="s">
        <v>674</v>
      </c>
      <c r="M106" s="21"/>
    </row>
    <row r="107" spans="2:13" s="25" customFormat="1" ht="54.75" customHeight="1">
      <c r="B107" s="20">
        <f t="shared" si="1"/>
        <v>97</v>
      </c>
      <c r="C107" s="20" t="s">
        <v>3137</v>
      </c>
      <c r="D107" s="22" t="s">
        <v>2891</v>
      </c>
      <c r="E107" s="22" t="s">
        <v>2892</v>
      </c>
      <c r="F107" s="22" t="s">
        <v>2893</v>
      </c>
      <c r="G107" s="23">
        <v>8.0075</v>
      </c>
      <c r="H107" s="23"/>
      <c r="I107" s="28" t="s">
        <v>965</v>
      </c>
      <c r="J107" s="28" t="s">
        <v>1010</v>
      </c>
      <c r="K107" s="28" t="s">
        <v>357</v>
      </c>
      <c r="M107" s="21"/>
    </row>
    <row r="108" spans="2:13" s="25" customFormat="1" ht="54.75" customHeight="1">
      <c r="B108" s="20">
        <f t="shared" si="1"/>
        <v>98</v>
      </c>
      <c r="C108" s="21" t="s">
        <v>2894</v>
      </c>
      <c r="D108" s="22" t="s">
        <v>2895</v>
      </c>
      <c r="E108" s="22" t="s">
        <v>2896</v>
      </c>
      <c r="F108" s="22" t="s">
        <v>2897</v>
      </c>
      <c r="G108" s="23">
        <v>0.2676</v>
      </c>
      <c r="H108" s="23">
        <v>6900</v>
      </c>
      <c r="I108" s="24" t="s">
        <v>963</v>
      </c>
      <c r="J108" s="24" t="s">
        <v>1240</v>
      </c>
      <c r="K108" s="24" t="s">
        <v>674</v>
      </c>
      <c r="M108" s="21"/>
    </row>
    <row r="109" spans="2:13" s="25" customFormat="1" ht="54.75" customHeight="1">
      <c r="B109" s="20">
        <f t="shared" si="1"/>
        <v>99</v>
      </c>
      <c r="C109" s="21" t="s">
        <v>2898</v>
      </c>
      <c r="D109" s="22" t="s">
        <v>2899</v>
      </c>
      <c r="E109" s="31" t="s">
        <v>2896</v>
      </c>
      <c r="F109" s="22" t="s">
        <v>2897</v>
      </c>
      <c r="G109" s="23">
        <v>1.4667</v>
      </c>
      <c r="H109" s="23">
        <v>16000</v>
      </c>
      <c r="I109" s="21" t="s">
        <v>963</v>
      </c>
      <c r="J109" s="21" t="s">
        <v>1240</v>
      </c>
      <c r="K109" s="21" t="s">
        <v>674</v>
      </c>
      <c r="M109" s="21"/>
    </row>
    <row r="110" spans="2:13" s="25" customFormat="1" ht="54.75" customHeight="1">
      <c r="B110" s="20">
        <f t="shared" si="1"/>
        <v>100</v>
      </c>
      <c r="C110" s="20" t="s">
        <v>3138</v>
      </c>
      <c r="D110" s="22" t="s">
        <v>2900</v>
      </c>
      <c r="E110" s="22" t="s">
        <v>2901</v>
      </c>
      <c r="F110" s="22" t="s">
        <v>2902</v>
      </c>
      <c r="G110" s="23">
        <v>87.433</v>
      </c>
      <c r="H110" s="23"/>
      <c r="I110" s="21" t="s">
        <v>965</v>
      </c>
      <c r="J110" s="21" t="s">
        <v>2903</v>
      </c>
      <c r="K110" s="21" t="s">
        <v>672</v>
      </c>
      <c r="M110" s="21"/>
    </row>
    <row r="111" spans="2:13" s="25" customFormat="1" ht="54.75" customHeight="1">
      <c r="B111" s="20">
        <f t="shared" si="1"/>
        <v>101</v>
      </c>
      <c r="C111" s="20" t="s">
        <v>3139</v>
      </c>
      <c r="D111" s="22" t="s">
        <v>2278</v>
      </c>
      <c r="E111" s="22" t="s">
        <v>427</v>
      </c>
      <c r="F111" s="22" t="s">
        <v>1069</v>
      </c>
      <c r="G111" s="23">
        <v>1.0773</v>
      </c>
      <c r="H111" s="23">
        <v>18450</v>
      </c>
      <c r="I111" s="24" t="s">
        <v>194</v>
      </c>
      <c r="J111" s="21" t="s">
        <v>428</v>
      </c>
      <c r="K111" s="21" t="s">
        <v>674</v>
      </c>
      <c r="L111" s="21"/>
      <c r="M111" s="21"/>
    </row>
    <row r="112" spans="2:13" s="25" customFormat="1" ht="54.75" customHeight="1">
      <c r="B112" s="20">
        <f t="shared" si="1"/>
        <v>102</v>
      </c>
      <c r="C112" s="20" t="s">
        <v>3141</v>
      </c>
      <c r="D112" s="22" t="s">
        <v>2446</v>
      </c>
      <c r="E112" s="22" t="s">
        <v>646</v>
      </c>
      <c r="F112" s="22" t="s">
        <v>1069</v>
      </c>
      <c r="G112" s="131">
        <v>1.2022</v>
      </c>
      <c r="H112" s="109"/>
      <c r="I112" s="28" t="s">
        <v>1057</v>
      </c>
      <c r="J112" s="28" t="s">
        <v>898</v>
      </c>
      <c r="K112" s="28" t="s">
        <v>360</v>
      </c>
      <c r="L112" s="21"/>
      <c r="M112" s="21"/>
    </row>
    <row r="113" spans="2:256" s="25" customFormat="1" ht="54.75" customHeight="1">
      <c r="B113" s="20">
        <f t="shared" si="1"/>
        <v>103</v>
      </c>
      <c r="C113" s="20" t="s">
        <v>3142</v>
      </c>
      <c r="D113" s="22" t="s">
        <v>2905</v>
      </c>
      <c r="E113" s="22" t="s">
        <v>2906</v>
      </c>
      <c r="F113" s="22" t="s">
        <v>371</v>
      </c>
      <c r="G113" s="23">
        <v>2.6537</v>
      </c>
      <c r="H113" s="23">
        <v>52743</v>
      </c>
      <c r="I113" s="28" t="s">
        <v>1060</v>
      </c>
      <c r="J113" s="28" t="s">
        <v>42</v>
      </c>
      <c r="K113" s="28" t="s">
        <v>674</v>
      </c>
      <c r="IV113" s="25">
        <f>SUM(A113:IU113)</f>
        <v>52848.6537</v>
      </c>
    </row>
    <row r="114" spans="2:13" s="25" customFormat="1" ht="54.75" customHeight="1">
      <c r="B114" s="20">
        <f t="shared" si="1"/>
        <v>104</v>
      </c>
      <c r="C114" s="20" t="s">
        <v>3143</v>
      </c>
      <c r="D114" s="22" t="s">
        <v>2907</v>
      </c>
      <c r="E114" s="43" t="s">
        <v>2908</v>
      </c>
      <c r="F114" s="22" t="s">
        <v>371</v>
      </c>
      <c r="G114" s="149">
        <v>3.235</v>
      </c>
      <c r="H114" s="149">
        <v>78158</v>
      </c>
      <c r="I114" s="45" t="s">
        <v>964</v>
      </c>
      <c r="J114" s="54" t="s">
        <v>1241</v>
      </c>
      <c r="K114" s="46" t="s">
        <v>674</v>
      </c>
      <c r="M114" s="21"/>
    </row>
    <row r="115" spans="1:243" s="25" customFormat="1" ht="54.75" customHeight="1">
      <c r="A115" s="34"/>
      <c r="B115" s="20">
        <f t="shared" si="1"/>
        <v>105</v>
      </c>
      <c r="C115" s="21" t="s">
        <v>2909</v>
      </c>
      <c r="D115" s="22" t="s">
        <v>2910</v>
      </c>
      <c r="E115" s="22" t="s">
        <v>2911</v>
      </c>
      <c r="F115" s="43" t="s">
        <v>1069</v>
      </c>
      <c r="G115" s="23">
        <v>0.238324</v>
      </c>
      <c r="H115" s="23">
        <v>364273.25</v>
      </c>
      <c r="I115" s="28" t="s">
        <v>1062</v>
      </c>
      <c r="J115" s="28" t="s">
        <v>1006</v>
      </c>
      <c r="K115" s="21" t="s">
        <v>674</v>
      </c>
      <c r="L115" s="34"/>
      <c r="M115" s="47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</row>
    <row r="116" spans="2:13" s="25" customFormat="1" ht="54.75" customHeight="1">
      <c r="B116" s="20">
        <f t="shared" si="1"/>
        <v>106</v>
      </c>
      <c r="C116" s="20" t="s">
        <v>3144</v>
      </c>
      <c r="D116" s="22" t="s">
        <v>2912</v>
      </c>
      <c r="E116" s="22" t="s">
        <v>2913</v>
      </c>
      <c r="F116" s="22" t="s">
        <v>2914</v>
      </c>
      <c r="G116" s="23">
        <v>215.9185</v>
      </c>
      <c r="H116" s="23"/>
      <c r="I116" s="21" t="s">
        <v>1057</v>
      </c>
      <c r="J116" s="21" t="s">
        <v>2772</v>
      </c>
      <c r="K116" s="21" t="s">
        <v>672</v>
      </c>
      <c r="M116" s="47"/>
    </row>
    <row r="117" spans="1:243" s="25" customFormat="1" ht="54.75" customHeight="1">
      <c r="A117" s="34"/>
      <c r="B117" s="20">
        <f t="shared" si="1"/>
        <v>107</v>
      </c>
      <c r="C117" s="20" t="s">
        <v>3145</v>
      </c>
      <c r="D117" s="31" t="s">
        <v>2915</v>
      </c>
      <c r="E117" s="52" t="s">
        <v>2916</v>
      </c>
      <c r="F117" s="53" t="s">
        <v>2917</v>
      </c>
      <c r="G117" s="73">
        <v>54.2294</v>
      </c>
      <c r="H117" s="73"/>
      <c r="I117" s="74" t="s">
        <v>965</v>
      </c>
      <c r="J117" s="74" t="s">
        <v>1212</v>
      </c>
      <c r="K117" s="74" t="s">
        <v>357</v>
      </c>
      <c r="L117" s="34"/>
      <c r="M117" s="21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</row>
    <row r="118" spans="2:13" s="25" customFormat="1" ht="54.75" customHeight="1">
      <c r="B118" s="20">
        <f t="shared" si="1"/>
        <v>108</v>
      </c>
      <c r="C118" s="20" t="s">
        <v>3146</v>
      </c>
      <c r="D118" s="22" t="s">
        <v>2918</v>
      </c>
      <c r="E118" s="22" t="s">
        <v>2919</v>
      </c>
      <c r="F118" s="22" t="s">
        <v>2920</v>
      </c>
      <c r="G118" s="23">
        <v>258.046</v>
      </c>
      <c r="H118" s="23"/>
      <c r="I118" s="21" t="s">
        <v>80</v>
      </c>
      <c r="J118" s="21" t="s">
        <v>2921</v>
      </c>
      <c r="K118" s="21" t="s">
        <v>672</v>
      </c>
      <c r="M118" s="21"/>
    </row>
    <row r="119" spans="2:13" s="25" customFormat="1" ht="54.75" customHeight="1">
      <c r="B119" s="20">
        <f t="shared" si="1"/>
        <v>109</v>
      </c>
      <c r="C119" s="27" t="s">
        <v>3147</v>
      </c>
      <c r="D119" s="22" t="s">
        <v>2922</v>
      </c>
      <c r="E119" s="22" t="s">
        <v>2923</v>
      </c>
      <c r="F119" s="22" t="s">
        <v>1028</v>
      </c>
      <c r="G119" s="23">
        <v>14.4503</v>
      </c>
      <c r="H119" s="23">
        <v>71760</v>
      </c>
      <c r="I119" s="28" t="s">
        <v>964</v>
      </c>
      <c r="J119" s="21" t="s">
        <v>1200</v>
      </c>
      <c r="K119" s="24" t="s">
        <v>674</v>
      </c>
      <c r="M119" s="21"/>
    </row>
    <row r="120" spans="2:14" s="25" customFormat="1" ht="54.75" customHeight="1">
      <c r="B120" s="20">
        <f t="shared" si="1"/>
        <v>110</v>
      </c>
      <c r="C120" s="21" t="s">
        <v>2924</v>
      </c>
      <c r="D120" s="22" t="s">
        <v>2925</v>
      </c>
      <c r="E120" s="22" t="s">
        <v>2926</v>
      </c>
      <c r="F120" s="22" t="s">
        <v>736</v>
      </c>
      <c r="G120" s="23">
        <v>4.1285</v>
      </c>
      <c r="H120" s="23">
        <v>116892.28</v>
      </c>
      <c r="I120" s="24" t="s">
        <v>965</v>
      </c>
      <c r="J120" s="29" t="s">
        <v>1212</v>
      </c>
      <c r="K120" s="24" t="s">
        <v>674</v>
      </c>
      <c r="L120" s="83"/>
      <c r="N120" s="26"/>
    </row>
    <row r="121" spans="2:13" s="25" customFormat="1" ht="54.75" customHeight="1">
      <c r="B121" s="20">
        <f t="shared" si="1"/>
        <v>111</v>
      </c>
      <c r="C121" s="20" t="s">
        <v>3148</v>
      </c>
      <c r="D121" s="22" t="s">
        <v>2927</v>
      </c>
      <c r="E121" s="22" t="s">
        <v>2928</v>
      </c>
      <c r="F121" s="22" t="s">
        <v>736</v>
      </c>
      <c r="G121" s="23">
        <v>5.4889</v>
      </c>
      <c r="H121" s="23">
        <v>57559.31</v>
      </c>
      <c r="I121" s="28" t="s">
        <v>965</v>
      </c>
      <c r="J121" s="28" t="s">
        <v>1212</v>
      </c>
      <c r="K121" s="28" t="s">
        <v>674</v>
      </c>
      <c r="M121" s="21"/>
    </row>
    <row r="122" spans="2:256" s="25" customFormat="1" ht="54.75" customHeight="1">
      <c r="B122" s="20">
        <f t="shared" si="1"/>
        <v>112</v>
      </c>
      <c r="C122" s="20" t="s">
        <v>3149</v>
      </c>
      <c r="D122" s="22" t="s">
        <v>2929</v>
      </c>
      <c r="E122" s="22" t="s">
        <v>2930</v>
      </c>
      <c r="F122" s="22" t="s">
        <v>1028</v>
      </c>
      <c r="G122" s="23">
        <v>2.2858</v>
      </c>
      <c r="H122" s="23">
        <v>75623.4</v>
      </c>
      <c r="I122" s="28" t="s">
        <v>965</v>
      </c>
      <c r="J122" s="28" t="s">
        <v>640</v>
      </c>
      <c r="K122" s="28" t="s">
        <v>674</v>
      </c>
      <c r="IV122" s="25">
        <f>SUM(A122:IU122)</f>
        <v>75737.68579999999</v>
      </c>
    </row>
    <row r="123" spans="2:215" s="25" customFormat="1" ht="54.75" customHeight="1">
      <c r="B123" s="20">
        <f t="shared" si="1"/>
        <v>113</v>
      </c>
      <c r="C123" s="72" t="s">
        <v>2931</v>
      </c>
      <c r="D123" s="22" t="s">
        <v>2932</v>
      </c>
      <c r="E123" s="22" t="s">
        <v>2933</v>
      </c>
      <c r="F123" s="22" t="s">
        <v>736</v>
      </c>
      <c r="G123" s="23">
        <v>2.2048</v>
      </c>
      <c r="H123" s="23">
        <v>112898</v>
      </c>
      <c r="I123" s="24" t="s">
        <v>963</v>
      </c>
      <c r="J123" s="24" t="s">
        <v>6</v>
      </c>
      <c r="K123" s="24" t="s">
        <v>674</v>
      </c>
      <c r="L123" s="34"/>
      <c r="M123" s="21"/>
      <c r="N123" s="42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</row>
    <row r="124" spans="2:14" s="25" customFormat="1" ht="54.75" customHeight="1">
      <c r="B124" s="20">
        <f t="shared" si="1"/>
        <v>114</v>
      </c>
      <c r="C124" s="21" t="s">
        <v>2934</v>
      </c>
      <c r="D124" s="22" t="s">
        <v>2935</v>
      </c>
      <c r="E124" s="22" t="s">
        <v>440</v>
      </c>
      <c r="F124" s="22" t="s">
        <v>736</v>
      </c>
      <c r="G124" s="23">
        <v>1.5438</v>
      </c>
      <c r="H124" s="23"/>
      <c r="I124" s="24" t="s">
        <v>963</v>
      </c>
      <c r="J124" s="24" t="s">
        <v>6</v>
      </c>
      <c r="K124" s="24" t="s">
        <v>360</v>
      </c>
      <c r="L124" s="83"/>
      <c r="N124" s="26"/>
    </row>
    <row r="125" spans="2:11" s="25" customFormat="1" ht="54.75" customHeight="1">
      <c r="B125" s="20">
        <f t="shared" si="1"/>
        <v>115</v>
      </c>
      <c r="C125" s="20" t="s">
        <v>3150</v>
      </c>
      <c r="D125" s="22" t="s">
        <v>2936</v>
      </c>
      <c r="E125" s="22" t="s">
        <v>2937</v>
      </c>
      <c r="F125" s="22" t="s">
        <v>1028</v>
      </c>
      <c r="G125" s="23">
        <v>5.0077</v>
      </c>
      <c r="H125" s="23"/>
      <c r="I125" s="28" t="s">
        <v>963</v>
      </c>
      <c r="J125" s="28" t="s">
        <v>6</v>
      </c>
      <c r="K125" s="28" t="s">
        <v>360</v>
      </c>
    </row>
    <row r="126" spans="2:13" s="25" customFormat="1" ht="54.75" customHeight="1">
      <c r="B126" s="20">
        <f t="shared" si="1"/>
        <v>116</v>
      </c>
      <c r="C126" s="20" t="s">
        <v>3151</v>
      </c>
      <c r="D126" s="22" t="s">
        <v>2938</v>
      </c>
      <c r="E126" s="22" t="s">
        <v>2939</v>
      </c>
      <c r="F126" s="22" t="s">
        <v>736</v>
      </c>
      <c r="G126" s="23">
        <v>3.2317</v>
      </c>
      <c r="H126" s="23">
        <v>29081.24</v>
      </c>
      <c r="I126" s="28" t="s">
        <v>1062</v>
      </c>
      <c r="J126" s="28" t="s">
        <v>641</v>
      </c>
      <c r="K126" s="28" t="s">
        <v>674</v>
      </c>
      <c r="M126" s="21"/>
    </row>
    <row r="127" spans="1:243" s="25" customFormat="1" ht="54.75" customHeight="1">
      <c r="A127" s="34"/>
      <c r="B127" s="20">
        <f t="shared" si="1"/>
        <v>117</v>
      </c>
      <c r="C127" s="20" t="s">
        <v>3152</v>
      </c>
      <c r="D127" s="22" t="s">
        <v>2282</v>
      </c>
      <c r="E127" s="22" t="s">
        <v>966</v>
      </c>
      <c r="F127" s="22" t="s">
        <v>736</v>
      </c>
      <c r="G127" s="23">
        <v>5.9073</v>
      </c>
      <c r="H127" s="23">
        <v>83292</v>
      </c>
      <c r="I127" s="21" t="s">
        <v>194</v>
      </c>
      <c r="J127" s="21" t="s">
        <v>1008</v>
      </c>
      <c r="K127" s="21" t="s">
        <v>674</v>
      </c>
      <c r="L127" s="34"/>
      <c r="M127" s="21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</row>
    <row r="128" spans="2:13" s="25" customFormat="1" ht="54.75" customHeight="1">
      <c r="B128" s="20">
        <f t="shared" si="1"/>
        <v>118</v>
      </c>
      <c r="C128" s="20" t="s">
        <v>3153</v>
      </c>
      <c r="D128" s="22" t="s">
        <v>2940</v>
      </c>
      <c r="E128" s="22" t="s">
        <v>2941</v>
      </c>
      <c r="F128" s="22" t="s">
        <v>736</v>
      </c>
      <c r="G128" s="23">
        <v>5.4873</v>
      </c>
      <c r="H128" s="23">
        <v>59020</v>
      </c>
      <c r="I128" s="21" t="s">
        <v>963</v>
      </c>
      <c r="J128" s="21" t="s">
        <v>236</v>
      </c>
      <c r="K128" s="21" t="s">
        <v>674</v>
      </c>
      <c r="M128" s="21"/>
    </row>
    <row r="129" spans="2:13" s="25" customFormat="1" ht="54.75" customHeight="1">
      <c r="B129" s="20">
        <f t="shared" si="1"/>
        <v>119</v>
      </c>
      <c r="C129" s="20" t="s">
        <v>3154</v>
      </c>
      <c r="D129" s="22" t="s">
        <v>2942</v>
      </c>
      <c r="E129" s="22" t="s">
        <v>2943</v>
      </c>
      <c r="F129" s="22" t="s">
        <v>2944</v>
      </c>
      <c r="G129" s="23">
        <v>195.5431</v>
      </c>
      <c r="H129" s="23"/>
      <c r="I129" s="21" t="s">
        <v>965</v>
      </c>
      <c r="J129" s="21" t="s">
        <v>233</v>
      </c>
      <c r="K129" s="21" t="s">
        <v>672</v>
      </c>
      <c r="M129" s="21"/>
    </row>
    <row r="130" spans="1:243" s="25" customFormat="1" ht="54.75" customHeight="1">
      <c r="A130" s="34"/>
      <c r="B130" s="20">
        <f t="shared" si="1"/>
        <v>120</v>
      </c>
      <c r="C130" s="75" t="s">
        <v>3155</v>
      </c>
      <c r="D130" s="31" t="s">
        <v>2945</v>
      </c>
      <c r="E130" s="22" t="s">
        <v>2946</v>
      </c>
      <c r="F130" s="22" t="s">
        <v>2947</v>
      </c>
      <c r="G130" s="23">
        <v>28.3122</v>
      </c>
      <c r="H130" s="23"/>
      <c r="I130" s="29" t="s">
        <v>965</v>
      </c>
      <c r="J130" s="29" t="s">
        <v>1212</v>
      </c>
      <c r="K130" s="24" t="s">
        <v>360</v>
      </c>
      <c r="L130" s="34"/>
      <c r="M130" s="21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</row>
    <row r="131" spans="2:13" s="25" customFormat="1" ht="54.75" customHeight="1">
      <c r="B131" s="20">
        <f t="shared" si="1"/>
        <v>121</v>
      </c>
      <c r="C131" s="20" t="s">
        <v>3472</v>
      </c>
      <c r="D131" s="22" t="s">
        <v>2484</v>
      </c>
      <c r="E131" s="22" t="s">
        <v>2485</v>
      </c>
      <c r="F131" s="22" t="s">
        <v>2486</v>
      </c>
      <c r="G131" s="99">
        <v>1.9311</v>
      </c>
      <c r="H131" s="95">
        <v>18132.05</v>
      </c>
      <c r="I131" s="28" t="s">
        <v>963</v>
      </c>
      <c r="J131" s="28" t="s">
        <v>1015</v>
      </c>
      <c r="K131" s="28" t="s">
        <v>674</v>
      </c>
      <c r="L131" s="21"/>
      <c r="M131" s="21"/>
    </row>
    <row r="132" spans="2:256" s="25" customFormat="1" ht="54.75" customHeight="1">
      <c r="B132" s="20">
        <f t="shared" si="1"/>
        <v>122</v>
      </c>
      <c r="C132" s="20" t="s">
        <v>3473</v>
      </c>
      <c r="D132" s="22" t="s">
        <v>2243</v>
      </c>
      <c r="E132" s="22" t="s">
        <v>1903</v>
      </c>
      <c r="F132" s="22" t="s">
        <v>1904</v>
      </c>
      <c r="G132" s="98">
        <v>1.9186</v>
      </c>
      <c r="H132" s="29">
        <v>59233.37</v>
      </c>
      <c r="I132" s="28" t="s">
        <v>965</v>
      </c>
      <c r="J132" s="28" t="s">
        <v>1010</v>
      </c>
      <c r="K132" s="28" t="s">
        <v>674</v>
      </c>
      <c r="L132" s="21"/>
      <c r="M132" s="21"/>
      <c r="IV132" s="25">
        <f>SUM(A132:IU132)</f>
        <v>59357.2886</v>
      </c>
    </row>
    <row r="133" spans="2:256" s="25" customFormat="1" ht="54.75" customHeight="1">
      <c r="B133" s="20">
        <f t="shared" si="1"/>
        <v>123</v>
      </c>
      <c r="C133" s="20" t="s">
        <v>3477</v>
      </c>
      <c r="D133" s="22" t="s">
        <v>2245</v>
      </c>
      <c r="E133" s="22" t="s">
        <v>1914</v>
      </c>
      <c r="F133" s="22" t="s">
        <v>1915</v>
      </c>
      <c r="G133" s="98">
        <v>0.749097</v>
      </c>
      <c r="H133" s="29">
        <v>38789</v>
      </c>
      <c r="I133" s="28" t="s">
        <v>963</v>
      </c>
      <c r="J133" s="28" t="s">
        <v>1266</v>
      </c>
      <c r="K133" s="28" t="s">
        <v>674</v>
      </c>
      <c r="L133" s="21"/>
      <c r="M133" s="21"/>
      <c r="IV133" s="25">
        <f>SUM(A133:IU133)</f>
        <v>38912.749097</v>
      </c>
    </row>
    <row r="134" spans="2:13" s="25" customFormat="1" ht="54.75" customHeight="1">
      <c r="B134" s="20">
        <f t="shared" si="1"/>
        <v>124</v>
      </c>
      <c r="C134" s="20" t="s">
        <v>3157</v>
      </c>
      <c r="D134" s="22" t="s">
        <v>2950</v>
      </c>
      <c r="E134" s="22" t="s">
        <v>2951</v>
      </c>
      <c r="F134" s="22" t="s">
        <v>161</v>
      </c>
      <c r="G134" s="23">
        <v>0.25</v>
      </c>
      <c r="H134" s="23">
        <v>69741</v>
      </c>
      <c r="I134" s="21" t="s">
        <v>963</v>
      </c>
      <c r="J134" s="21" t="s">
        <v>1266</v>
      </c>
      <c r="K134" s="21" t="s">
        <v>674</v>
      </c>
      <c r="M134" s="21"/>
    </row>
    <row r="135" spans="1:243" s="34" customFormat="1" ht="54.75" customHeight="1">
      <c r="A135" s="25"/>
      <c r="B135" s="20">
        <f t="shared" si="1"/>
        <v>125</v>
      </c>
      <c r="C135" s="20" t="s">
        <v>3158</v>
      </c>
      <c r="D135" s="22" t="s">
        <v>2952</v>
      </c>
      <c r="E135" s="22" t="s">
        <v>2953</v>
      </c>
      <c r="F135" s="22" t="s">
        <v>2954</v>
      </c>
      <c r="G135" s="23">
        <v>92.8811</v>
      </c>
      <c r="H135" s="23"/>
      <c r="I135" s="21" t="s">
        <v>1062</v>
      </c>
      <c r="J135" s="21" t="s">
        <v>2</v>
      </c>
      <c r="K135" s="21" t="s">
        <v>672</v>
      </c>
      <c r="L135" s="25"/>
      <c r="M135" s="21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  <c r="GN135" s="25"/>
      <c r="GO135" s="25"/>
      <c r="GP135" s="25"/>
      <c r="GQ135" s="25"/>
      <c r="GR135" s="25"/>
      <c r="GS135" s="25"/>
      <c r="GT135" s="25"/>
      <c r="GU135" s="25"/>
      <c r="GV135" s="25"/>
      <c r="GW135" s="25"/>
      <c r="GX135" s="25"/>
      <c r="GY135" s="25"/>
      <c r="GZ135" s="25"/>
      <c r="HA135" s="25"/>
      <c r="HB135" s="25"/>
      <c r="HC135" s="25"/>
      <c r="HD135" s="25"/>
      <c r="HE135" s="25"/>
      <c r="HF135" s="25"/>
      <c r="HG135" s="25"/>
      <c r="HH135" s="25"/>
      <c r="HI135" s="25"/>
      <c r="HJ135" s="25"/>
      <c r="HK135" s="25"/>
      <c r="HL135" s="25"/>
      <c r="HM135" s="25"/>
      <c r="HN135" s="25"/>
      <c r="HO135" s="25"/>
      <c r="HP135" s="25"/>
      <c r="HQ135" s="25"/>
      <c r="HR135" s="25"/>
      <c r="HS135" s="25"/>
      <c r="HT135" s="25"/>
      <c r="HU135" s="25"/>
      <c r="HV135" s="25"/>
      <c r="HW135" s="25"/>
      <c r="HX135" s="25"/>
      <c r="HY135" s="25"/>
      <c r="HZ135" s="25"/>
      <c r="IA135" s="25"/>
      <c r="IB135" s="25"/>
      <c r="IC135" s="25"/>
      <c r="ID135" s="25"/>
      <c r="IE135" s="25"/>
      <c r="IF135" s="25"/>
      <c r="IG135" s="25"/>
      <c r="IH135" s="25"/>
      <c r="II135" s="25"/>
    </row>
    <row r="136" spans="2:13" s="25" customFormat="1" ht="54.75" customHeight="1">
      <c r="B136" s="20">
        <f t="shared" si="1"/>
        <v>126</v>
      </c>
      <c r="C136" s="21" t="s">
        <v>2958</v>
      </c>
      <c r="D136" s="37" t="s">
        <v>2959</v>
      </c>
      <c r="E136" s="22" t="s">
        <v>2960</v>
      </c>
      <c r="F136" s="22" t="s">
        <v>2961</v>
      </c>
      <c r="G136" s="23">
        <v>6.6443</v>
      </c>
      <c r="H136" s="23"/>
      <c r="I136" s="21" t="s">
        <v>1058</v>
      </c>
      <c r="J136" s="21" t="s">
        <v>1016</v>
      </c>
      <c r="K136" s="21" t="s">
        <v>360</v>
      </c>
      <c r="L136" s="38"/>
      <c r="M136" s="21"/>
    </row>
    <row r="137" spans="2:13" s="25" customFormat="1" ht="54.75" customHeight="1">
      <c r="B137" s="20">
        <f t="shared" si="1"/>
        <v>127</v>
      </c>
      <c r="C137" s="20" t="s">
        <v>3160</v>
      </c>
      <c r="D137" s="22" t="s">
        <v>2962</v>
      </c>
      <c r="E137" s="22" t="s">
        <v>1117</v>
      </c>
      <c r="F137" s="22" t="s">
        <v>1258</v>
      </c>
      <c r="G137" s="23">
        <v>5.9183</v>
      </c>
      <c r="H137" s="23"/>
      <c r="I137" s="21" t="s">
        <v>1062</v>
      </c>
      <c r="J137" s="21" t="s">
        <v>465</v>
      </c>
      <c r="K137" s="21" t="s">
        <v>360</v>
      </c>
      <c r="M137" s="21"/>
    </row>
    <row r="138" spans="2:13" s="25" customFormat="1" ht="54.75" customHeight="1">
      <c r="B138" s="20">
        <f t="shared" si="1"/>
        <v>128</v>
      </c>
      <c r="C138" s="20" t="s">
        <v>3162</v>
      </c>
      <c r="D138" s="22" t="s">
        <v>2963</v>
      </c>
      <c r="E138" s="22" t="s">
        <v>2964</v>
      </c>
      <c r="F138" s="22" t="s">
        <v>1258</v>
      </c>
      <c r="G138" s="23">
        <v>1.3968</v>
      </c>
      <c r="H138" s="23"/>
      <c r="I138" s="21" t="s">
        <v>1062</v>
      </c>
      <c r="J138" s="21" t="s">
        <v>465</v>
      </c>
      <c r="K138" s="21" t="s">
        <v>360</v>
      </c>
      <c r="M138" s="21"/>
    </row>
    <row r="139" spans="2:13" s="25" customFormat="1" ht="54.75" customHeight="1">
      <c r="B139" s="20">
        <f t="shared" si="1"/>
        <v>129</v>
      </c>
      <c r="C139" s="20" t="s">
        <v>3163</v>
      </c>
      <c r="D139" s="22" t="s">
        <v>2965</v>
      </c>
      <c r="E139" s="22" t="s">
        <v>2966</v>
      </c>
      <c r="F139" s="22" t="s">
        <v>2967</v>
      </c>
      <c r="G139" s="23">
        <v>0.3</v>
      </c>
      <c r="H139" s="23">
        <v>51591.2</v>
      </c>
      <c r="I139" s="28" t="s">
        <v>963</v>
      </c>
      <c r="J139" s="28" t="s">
        <v>1048</v>
      </c>
      <c r="K139" s="28" t="s">
        <v>674</v>
      </c>
      <c r="M139" s="21"/>
    </row>
    <row r="140" spans="2:13" s="25" customFormat="1" ht="51" customHeight="1">
      <c r="B140" s="20">
        <f t="shared" si="1"/>
        <v>130</v>
      </c>
      <c r="C140" s="20" t="s">
        <v>3165</v>
      </c>
      <c r="D140" s="22" t="s">
        <v>2970</v>
      </c>
      <c r="E140" s="43" t="s">
        <v>2971</v>
      </c>
      <c r="F140" s="156" t="s">
        <v>2972</v>
      </c>
      <c r="G140" s="23">
        <v>0.6023</v>
      </c>
      <c r="H140" s="23">
        <v>15770</v>
      </c>
      <c r="I140" s="21" t="s">
        <v>963</v>
      </c>
      <c r="J140" s="21" t="s">
        <v>1266</v>
      </c>
      <c r="K140" s="21" t="s">
        <v>674</v>
      </c>
      <c r="M140" s="21"/>
    </row>
    <row r="141" spans="1:256" s="34" customFormat="1" ht="54.75" customHeight="1">
      <c r="A141" s="25"/>
      <c r="B141" s="20">
        <f aca="true" t="shared" si="2" ref="B141:B153">B140+1</f>
        <v>131</v>
      </c>
      <c r="C141" s="20" t="s">
        <v>3166</v>
      </c>
      <c r="D141" s="22" t="s">
        <v>2973</v>
      </c>
      <c r="E141" s="22" t="s">
        <v>2974</v>
      </c>
      <c r="F141" s="22" t="s">
        <v>2975</v>
      </c>
      <c r="G141" s="23">
        <v>0.11658</v>
      </c>
      <c r="H141" s="23">
        <v>15336</v>
      </c>
      <c r="I141" s="28" t="s">
        <v>963</v>
      </c>
      <c r="J141" s="28" t="s">
        <v>1007</v>
      </c>
      <c r="K141" s="28" t="s">
        <v>674</v>
      </c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V141" s="34">
        <f>SUM(A141:IU141)</f>
        <v>15467.11658</v>
      </c>
    </row>
    <row r="142" spans="2:14" s="25" customFormat="1" ht="54.75" customHeight="1">
      <c r="B142" s="20">
        <f t="shared" si="2"/>
        <v>132</v>
      </c>
      <c r="C142" s="21" t="s">
        <v>2976</v>
      </c>
      <c r="D142" s="22" t="s">
        <v>2066</v>
      </c>
      <c r="E142" s="22" t="s">
        <v>2977</v>
      </c>
      <c r="F142" s="22" t="s">
        <v>18</v>
      </c>
      <c r="G142" s="23">
        <v>0.5616</v>
      </c>
      <c r="H142" s="23">
        <v>9818.6</v>
      </c>
      <c r="I142" s="21" t="s">
        <v>963</v>
      </c>
      <c r="J142" s="21" t="s">
        <v>237</v>
      </c>
      <c r="K142" s="21" t="s">
        <v>674</v>
      </c>
      <c r="L142" s="83"/>
      <c r="N142" s="26"/>
    </row>
    <row r="143" spans="2:13" s="25" customFormat="1" ht="51" customHeight="1">
      <c r="B143" s="20">
        <f t="shared" si="2"/>
        <v>133</v>
      </c>
      <c r="C143" s="20" t="s">
        <v>3161</v>
      </c>
      <c r="D143" s="36" t="s">
        <v>2978</v>
      </c>
      <c r="E143" s="22" t="s">
        <v>2979</v>
      </c>
      <c r="F143" s="22" t="s">
        <v>2980</v>
      </c>
      <c r="G143" s="149">
        <v>0.084</v>
      </c>
      <c r="H143" s="149">
        <v>33344</v>
      </c>
      <c r="I143" s="28" t="s">
        <v>963</v>
      </c>
      <c r="J143" s="21" t="s">
        <v>237</v>
      </c>
      <c r="K143" s="21" t="s">
        <v>674</v>
      </c>
      <c r="M143" s="21"/>
    </row>
    <row r="144" spans="2:256" s="25" customFormat="1" ht="54.75" customHeight="1">
      <c r="B144" s="20">
        <f t="shared" si="2"/>
        <v>134</v>
      </c>
      <c r="C144" s="20" t="s">
        <v>3167</v>
      </c>
      <c r="D144" s="22" t="s">
        <v>2349</v>
      </c>
      <c r="E144" s="22" t="s">
        <v>3009</v>
      </c>
      <c r="F144" s="22" t="s">
        <v>3010</v>
      </c>
      <c r="G144" s="131">
        <v>0.3922</v>
      </c>
      <c r="H144" s="109">
        <v>14676</v>
      </c>
      <c r="I144" s="28" t="s">
        <v>1058</v>
      </c>
      <c r="J144" s="28" t="s">
        <v>2350</v>
      </c>
      <c r="K144" s="28" t="s">
        <v>674</v>
      </c>
      <c r="L144" s="21"/>
      <c r="M144" s="21"/>
      <c r="IV144" s="25">
        <f>SUM(A144:IU144)</f>
        <v>14810.3922</v>
      </c>
    </row>
    <row r="145" spans="2:13" s="25" customFormat="1" ht="51" customHeight="1">
      <c r="B145" s="20">
        <f t="shared" si="2"/>
        <v>135</v>
      </c>
      <c r="C145" s="21" t="s">
        <v>2983</v>
      </c>
      <c r="D145" s="22" t="s">
        <v>2984</v>
      </c>
      <c r="E145" s="22" t="s">
        <v>2985</v>
      </c>
      <c r="F145" s="22" t="s">
        <v>2986</v>
      </c>
      <c r="G145" s="23">
        <v>16.56</v>
      </c>
      <c r="H145" s="23"/>
      <c r="I145" s="28" t="s">
        <v>965</v>
      </c>
      <c r="J145" s="28" t="s">
        <v>233</v>
      </c>
      <c r="K145" s="24" t="s">
        <v>1115</v>
      </c>
      <c r="M145" s="21"/>
    </row>
    <row r="146" spans="2:13" s="25" customFormat="1" ht="51" customHeight="1">
      <c r="B146" s="20">
        <f t="shared" si="2"/>
        <v>136</v>
      </c>
      <c r="C146" s="27" t="s">
        <v>3169</v>
      </c>
      <c r="D146" s="22" t="s">
        <v>2987</v>
      </c>
      <c r="E146" s="22" t="s">
        <v>2988</v>
      </c>
      <c r="F146" s="22" t="s">
        <v>2989</v>
      </c>
      <c r="G146" s="23">
        <v>237.9077</v>
      </c>
      <c r="H146" s="23"/>
      <c r="I146" s="21" t="s">
        <v>80</v>
      </c>
      <c r="J146" s="21" t="s">
        <v>2835</v>
      </c>
      <c r="K146" s="21" t="s">
        <v>672</v>
      </c>
      <c r="M146" s="73"/>
    </row>
    <row r="147" spans="2:256" s="25" customFormat="1" ht="54.75" customHeight="1">
      <c r="B147" s="20">
        <f t="shared" si="2"/>
        <v>137</v>
      </c>
      <c r="C147" s="20" t="s">
        <v>3170</v>
      </c>
      <c r="D147" s="22" t="s">
        <v>2990</v>
      </c>
      <c r="E147" s="22" t="s">
        <v>2991</v>
      </c>
      <c r="F147" s="22" t="s">
        <v>2992</v>
      </c>
      <c r="G147" s="23">
        <v>0.16</v>
      </c>
      <c r="H147" s="23">
        <v>34382.44</v>
      </c>
      <c r="I147" s="28" t="s">
        <v>963</v>
      </c>
      <c r="J147" s="28" t="s">
        <v>5</v>
      </c>
      <c r="K147" s="28" t="s">
        <v>674</v>
      </c>
      <c r="IV147" s="25">
        <f>SUM(A147:IU147)</f>
        <v>34519.600000000006</v>
      </c>
    </row>
    <row r="148" spans="2:13" s="25" customFormat="1" ht="51" customHeight="1">
      <c r="B148" s="20">
        <f t="shared" si="2"/>
        <v>138</v>
      </c>
      <c r="C148" s="20" t="s">
        <v>3171</v>
      </c>
      <c r="D148" s="22" t="s">
        <v>2993</v>
      </c>
      <c r="E148" s="22" t="s">
        <v>2994</v>
      </c>
      <c r="F148" s="22" t="s">
        <v>2995</v>
      </c>
      <c r="G148" s="23">
        <v>69.9998</v>
      </c>
      <c r="H148" s="23"/>
      <c r="I148" s="28" t="s">
        <v>965</v>
      </c>
      <c r="J148" s="28" t="s">
        <v>1010</v>
      </c>
      <c r="K148" s="28" t="s">
        <v>1115</v>
      </c>
      <c r="M148" s="21"/>
    </row>
    <row r="149" spans="2:13" s="25" customFormat="1" ht="51" customHeight="1">
      <c r="B149" s="20">
        <f t="shared" si="2"/>
        <v>139</v>
      </c>
      <c r="C149" s="20" t="s">
        <v>3172</v>
      </c>
      <c r="D149" s="22" t="s">
        <v>2996</v>
      </c>
      <c r="E149" s="22" t="s">
        <v>2994</v>
      </c>
      <c r="F149" s="22" t="s">
        <v>2995</v>
      </c>
      <c r="G149" s="23">
        <v>8</v>
      </c>
      <c r="H149" s="23"/>
      <c r="I149" s="28" t="s">
        <v>965</v>
      </c>
      <c r="J149" s="28" t="s">
        <v>1010</v>
      </c>
      <c r="K149" s="28" t="s">
        <v>360</v>
      </c>
      <c r="M149" s="21"/>
    </row>
    <row r="150" spans="2:256" s="25" customFormat="1" ht="57.75" customHeight="1">
      <c r="B150" s="20">
        <f t="shared" si="2"/>
        <v>140</v>
      </c>
      <c r="C150" s="20" t="s">
        <v>3526</v>
      </c>
      <c r="D150" s="22" t="s">
        <v>2287</v>
      </c>
      <c r="E150" s="22" t="s">
        <v>2289</v>
      </c>
      <c r="F150" s="22" t="s">
        <v>2288</v>
      </c>
      <c r="G150" s="131">
        <v>9.8798</v>
      </c>
      <c r="H150" s="109"/>
      <c r="I150" s="28" t="s">
        <v>963</v>
      </c>
      <c r="J150" s="28" t="s">
        <v>236</v>
      </c>
      <c r="K150" s="28" t="s">
        <v>360</v>
      </c>
      <c r="L150" s="21"/>
      <c r="M150" s="21"/>
      <c r="IV150" s="25">
        <f>SUM(A150:IU150)</f>
        <v>149.8798</v>
      </c>
    </row>
    <row r="151" spans="2:11" s="25" customFormat="1" ht="54.75" customHeight="1">
      <c r="B151" s="20">
        <f t="shared" si="2"/>
        <v>141</v>
      </c>
      <c r="C151" s="20" t="s">
        <v>3173</v>
      </c>
      <c r="D151" s="22" t="s">
        <v>2997</v>
      </c>
      <c r="E151" s="22" t="s">
        <v>2998</v>
      </c>
      <c r="F151" s="22" t="s">
        <v>1823</v>
      </c>
      <c r="G151" s="23">
        <v>0.2651</v>
      </c>
      <c r="H151" s="23">
        <v>20400</v>
      </c>
      <c r="I151" s="28" t="s">
        <v>963</v>
      </c>
      <c r="J151" s="28" t="s">
        <v>5</v>
      </c>
      <c r="K151" s="28" t="s">
        <v>674</v>
      </c>
    </row>
    <row r="152" spans="2:13" s="25" customFormat="1" ht="54.75" customHeight="1">
      <c r="B152" s="20">
        <f t="shared" si="2"/>
        <v>142</v>
      </c>
      <c r="C152" s="21" t="s">
        <v>2999</v>
      </c>
      <c r="D152" s="22" t="s">
        <v>3000</v>
      </c>
      <c r="E152" s="22" t="s">
        <v>3001</v>
      </c>
      <c r="F152" s="22" t="s">
        <v>3002</v>
      </c>
      <c r="G152" s="23">
        <v>0.10847</v>
      </c>
      <c r="H152" s="23">
        <v>20972.31</v>
      </c>
      <c r="I152" s="24" t="s">
        <v>963</v>
      </c>
      <c r="J152" s="24" t="s">
        <v>236</v>
      </c>
      <c r="K152" s="24" t="s">
        <v>674</v>
      </c>
      <c r="L152" s="32"/>
      <c r="M152" s="21"/>
    </row>
    <row r="153" spans="2:13" s="25" customFormat="1" ht="51" customHeight="1">
      <c r="B153" s="20">
        <f t="shared" si="2"/>
        <v>143</v>
      </c>
      <c r="C153" s="20" t="s">
        <v>3174</v>
      </c>
      <c r="D153" s="22" t="s">
        <v>3003</v>
      </c>
      <c r="E153" s="22" t="s">
        <v>3004</v>
      </c>
      <c r="F153" s="22" t="s">
        <v>3005</v>
      </c>
      <c r="G153" s="23">
        <v>0.4175</v>
      </c>
      <c r="H153" s="23">
        <v>6726</v>
      </c>
      <c r="I153" s="28" t="s">
        <v>1058</v>
      </c>
      <c r="J153" s="28" t="s">
        <v>1303</v>
      </c>
      <c r="K153" s="28" t="s">
        <v>674</v>
      </c>
      <c r="M153" s="21"/>
    </row>
    <row r="154" spans="2:10" ht="43.5" customHeight="1">
      <c r="B154" s="20"/>
      <c r="F154" s="67" t="s">
        <v>3006</v>
      </c>
      <c r="G154" s="150">
        <f>SUM(G11:G153)</f>
        <v>5501.654974999996</v>
      </c>
      <c r="H154" s="150">
        <f>SUM(H11:H153)</f>
        <v>3176740.17</v>
      </c>
      <c r="J154" s="157"/>
    </row>
    <row r="155" spans="2:13" s="25" customFormat="1" ht="54.75" customHeight="1">
      <c r="B155" s="20"/>
      <c r="C155" s="20"/>
      <c r="D155" s="22"/>
      <c r="E155" s="22"/>
      <c r="F155" s="51"/>
      <c r="G155" s="23"/>
      <c r="H155" s="23"/>
      <c r="I155" s="21"/>
      <c r="J155" s="21"/>
      <c r="K155" s="21"/>
      <c r="M155" s="21"/>
    </row>
    <row r="156" ht="60.75" customHeight="1"/>
    <row r="157" ht="60.75" customHeight="1"/>
    <row r="158" ht="60.75" customHeight="1"/>
    <row r="159" ht="60.75" customHeight="1"/>
    <row r="160" ht="60.75" customHeight="1"/>
    <row r="161" ht="60.75" customHeight="1"/>
    <row r="162" ht="60.75" customHeight="1"/>
    <row r="163" ht="60.75" customHeight="1"/>
    <row r="164" ht="60.75" customHeight="1"/>
    <row r="165" ht="60.75" customHeight="1"/>
    <row r="166" ht="60.75" customHeight="1"/>
    <row r="167" ht="60.75" customHeight="1"/>
    <row r="168" ht="60.75" customHeight="1"/>
    <row r="169" ht="60.75" customHeight="1"/>
    <row r="170" ht="60.75" customHeight="1"/>
    <row r="171" ht="60.75" customHeight="1"/>
    <row r="172" ht="60.75" customHeight="1"/>
    <row r="173" ht="60.75" customHeight="1"/>
    <row r="174" ht="60.75" customHeight="1"/>
    <row r="175" ht="60.75" customHeight="1"/>
    <row r="176" ht="60.75" customHeight="1"/>
    <row r="177" ht="60.75" customHeight="1"/>
    <row r="178" ht="60.75" customHeight="1"/>
    <row r="179" ht="60.75" customHeight="1"/>
    <row r="180" ht="60.75" customHeight="1"/>
    <row r="181" ht="60.75" customHeight="1"/>
    <row r="182" ht="60.75" customHeight="1"/>
    <row r="183" ht="60.75" customHeight="1"/>
    <row r="184" ht="60.75" customHeight="1"/>
    <row r="185" ht="60.75" customHeight="1"/>
    <row r="186" ht="60.75" customHeight="1"/>
    <row r="187" ht="60.75" customHeight="1"/>
    <row r="188" ht="60.75" customHeight="1"/>
    <row r="189" ht="60.75" customHeight="1"/>
    <row r="190" ht="60.75" customHeight="1"/>
    <row r="191" ht="60.75" customHeight="1"/>
    <row r="192" ht="60.75" customHeight="1"/>
    <row r="193" ht="60.75" customHeight="1"/>
    <row r="194" ht="60.75" customHeight="1"/>
    <row r="195" ht="60.75" customHeight="1"/>
    <row r="196" ht="60.75" customHeight="1"/>
    <row r="197" ht="60.75" customHeight="1"/>
    <row r="198" ht="60.75" customHeight="1"/>
    <row r="199" ht="60.75" customHeight="1"/>
    <row r="200" ht="60.75" customHeight="1"/>
    <row r="201" ht="60.75" customHeight="1"/>
    <row r="202" ht="60.75" customHeight="1"/>
    <row r="203" ht="60.75" customHeight="1"/>
    <row r="204" ht="60.75" customHeight="1"/>
    <row r="205" ht="60.75" customHeight="1"/>
    <row r="206" ht="60.75" customHeight="1"/>
    <row r="207" ht="60" customHeight="1"/>
    <row r="208" ht="60" customHeight="1"/>
    <row r="209" ht="60" customHeight="1"/>
    <row r="210" ht="60" customHeight="1"/>
    <row r="211" ht="60" customHeight="1"/>
    <row r="212" ht="60" customHeight="1"/>
    <row r="213" ht="60" customHeight="1"/>
    <row r="214" ht="60" customHeight="1"/>
    <row r="215" ht="60" customHeight="1"/>
    <row r="216" ht="60" customHeight="1"/>
  </sheetData>
  <sheetProtection/>
  <autoFilter ref="B9:IE154"/>
  <mergeCells count="9">
    <mergeCell ref="J5:J6"/>
    <mergeCell ref="K5:K6"/>
    <mergeCell ref="I5:I6"/>
    <mergeCell ref="B3:D3"/>
    <mergeCell ref="B5:B6"/>
    <mergeCell ref="D5:D6"/>
    <mergeCell ref="E5:E6"/>
    <mergeCell ref="C5:C6"/>
    <mergeCell ref="F5:F6"/>
  </mergeCells>
  <printOptions horizontalCentered="1"/>
  <pageMargins left="0" right="0" top="0.5" bottom="0.25" header="0.5" footer="0.5"/>
  <pageSetup horizontalDpi="600" verticalDpi="600" orientation="landscape" paperSize="9" scale="5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IV416"/>
  <sheetViews>
    <sheetView tabSelected="1" view="pageBreakPreview" zoomScale="85" zoomScaleNormal="75" zoomScaleSheetLayoutView="85" zoomScalePageLayoutView="0" workbookViewId="0" topLeftCell="A1">
      <selection activeCell="A1" sqref="A1"/>
    </sheetView>
  </sheetViews>
  <sheetFormatPr defaultColWidth="10.00390625" defaultRowHeight="12.75"/>
  <cols>
    <col min="1" max="1" width="1.8515625" style="38" customWidth="1"/>
    <col min="2" max="2" width="7.7109375" style="27" customWidth="1"/>
    <col min="3" max="3" width="10.00390625" style="27" hidden="1" customWidth="1"/>
    <col min="4" max="4" width="46.421875" style="67" customWidth="1"/>
    <col min="5" max="5" width="62.140625" style="67" customWidth="1"/>
    <col min="6" max="6" width="49.00390625" style="67" customWidth="1"/>
    <col min="7" max="7" width="24.57421875" style="97" customWidth="1"/>
    <col min="8" max="8" width="30.140625" style="68" customWidth="1"/>
    <col min="9" max="9" width="15.00390625" style="72" customWidth="1"/>
    <col min="10" max="10" width="29.28125" style="72" customWidth="1"/>
    <col min="11" max="11" width="16.7109375" style="72" customWidth="1"/>
    <col min="12" max="12" width="38.28125" style="72" bestFit="1" customWidth="1"/>
    <col min="13" max="13" width="27.140625" style="72" customWidth="1"/>
    <col min="14" max="255" width="4.8515625" style="38" customWidth="1"/>
    <col min="256" max="16384" width="10.00390625" style="38" bestFit="1" customWidth="1"/>
  </cols>
  <sheetData>
    <row r="1" spans="2:13" s="1" customFormat="1" ht="18">
      <c r="B1" s="1" t="s">
        <v>825</v>
      </c>
      <c r="C1" s="2"/>
      <c r="D1" s="3"/>
      <c r="E1" s="3"/>
      <c r="F1" s="4"/>
      <c r="G1" s="96"/>
      <c r="H1" s="16"/>
      <c r="K1" s="2"/>
      <c r="L1" s="2"/>
      <c r="M1" s="2"/>
    </row>
    <row r="2" spans="2:243" s="2" customFormat="1" ht="18">
      <c r="B2" s="1" t="s">
        <v>3538</v>
      </c>
      <c r="D2" s="3"/>
      <c r="E2" s="3"/>
      <c r="F2" s="4"/>
      <c r="G2" s="96"/>
      <c r="H2" s="16"/>
      <c r="I2" s="1"/>
      <c r="J2" s="1"/>
      <c r="L2" s="9"/>
      <c r="M2" s="9"/>
      <c r="N2" s="9"/>
      <c r="O2" s="9"/>
      <c r="P2" s="9"/>
      <c r="Q2" s="9"/>
      <c r="R2" s="9"/>
      <c r="S2" s="9"/>
      <c r="T2" s="9"/>
      <c r="V2" s="9"/>
      <c r="W2" s="9"/>
      <c r="X2" s="9"/>
      <c r="Y2" s="9"/>
      <c r="Z2" s="9"/>
      <c r="AA2" s="9"/>
      <c r="AB2" s="9"/>
      <c r="AD2" s="9"/>
      <c r="AE2" s="9"/>
      <c r="AF2" s="9"/>
      <c r="AG2" s="9"/>
      <c r="AH2" s="9"/>
      <c r="AI2" s="9"/>
      <c r="AJ2" s="9"/>
      <c r="AL2" s="9"/>
      <c r="AM2" s="9"/>
      <c r="AN2" s="9"/>
      <c r="AO2" s="9"/>
      <c r="AP2" s="9"/>
      <c r="AQ2" s="9"/>
      <c r="AR2" s="9"/>
      <c r="AT2" s="9"/>
      <c r="AU2" s="9"/>
      <c r="AV2" s="9"/>
      <c r="AW2" s="9"/>
      <c r="AX2" s="9"/>
      <c r="AY2" s="9"/>
      <c r="AZ2" s="9"/>
      <c r="BB2" s="9"/>
      <c r="BC2" s="9"/>
      <c r="BD2" s="9"/>
      <c r="BE2" s="9"/>
      <c r="BF2" s="9"/>
      <c r="BG2" s="9"/>
      <c r="BH2" s="9"/>
      <c r="BJ2" s="9"/>
      <c r="BK2" s="9"/>
      <c r="BL2" s="9"/>
      <c r="BM2" s="9"/>
      <c r="BN2" s="9"/>
      <c r="BO2" s="9"/>
      <c r="BP2" s="9"/>
      <c r="BR2" s="9"/>
      <c r="BS2" s="9"/>
      <c r="BT2" s="9"/>
      <c r="BU2" s="9"/>
      <c r="BV2" s="9"/>
      <c r="BW2" s="9"/>
      <c r="BX2" s="9"/>
      <c r="BZ2" s="9"/>
      <c r="CA2" s="9"/>
      <c r="CB2" s="9"/>
      <c r="CC2" s="9"/>
      <c r="CD2" s="9"/>
      <c r="CE2" s="9"/>
      <c r="CF2" s="9"/>
      <c r="CH2" s="9"/>
      <c r="CI2" s="9"/>
      <c r="CJ2" s="9"/>
      <c r="CK2" s="9"/>
      <c r="CL2" s="9"/>
      <c r="CM2" s="9"/>
      <c r="CN2" s="9"/>
      <c r="CP2" s="9"/>
      <c r="CQ2" s="9"/>
      <c r="CR2" s="9"/>
      <c r="CS2" s="9"/>
      <c r="CT2" s="9"/>
      <c r="CU2" s="9"/>
      <c r="CV2" s="9"/>
      <c r="CX2" s="9"/>
      <c r="CY2" s="9"/>
      <c r="CZ2" s="9"/>
      <c r="DA2" s="9"/>
      <c r="DB2" s="9"/>
      <c r="DC2" s="9"/>
      <c r="DD2" s="9"/>
      <c r="DF2" s="9"/>
      <c r="DG2" s="9"/>
      <c r="DH2" s="9"/>
      <c r="DI2" s="9"/>
      <c r="DJ2" s="9"/>
      <c r="DK2" s="9"/>
      <c r="DL2" s="9"/>
      <c r="DN2" s="9"/>
      <c r="DO2" s="9"/>
      <c r="DP2" s="9"/>
      <c r="DQ2" s="9"/>
      <c r="DR2" s="9"/>
      <c r="DS2" s="9"/>
      <c r="DT2" s="9"/>
      <c r="DV2" s="9"/>
      <c r="DW2" s="9"/>
      <c r="DX2" s="9"/>
      <c r="DY2" s="9"/>
      <c r="DZ2" s="9"/>
      <c r="EA2" s="9"/>
      <c r="EB2" s="9"/>
      <c r="ED2" s="9"/>
      <c r="EE2" s="9"/>
      <c r="EF2" s="9"/>
      <c r="EG2" s="9"/>
      <c r="EH2" s="9"/>
      <c r="EI2" s="9"/>
      <c r="EJ2" s="9"/>
      <c r="EL2" s="9"/>
      <c r="EM2" s="9"/>
      <c r="EN2" s="9"/>
      <c r="EO2" s="9"/>
      <c r="EP2" s="9"/>
      <c r="EQ2" s="9"/>
      <c r="ER2" s="9"/>
      <c r="ET2" s="9"/>
      <c r="EU2" s="9"/>
      <c r="EV2" s="9"/>
      <c r="EW2" s="9"/>
      <c r="EX2" s="9"/>
      <c r="EY2" s="9"/>
      <c r="EZ2" s="9"/>
      <c r="FB2" s="9"/>
      <c r="FC2" s="9"/>
      <c r="FD2" s="9"/>
      <c r="FE2" s="9"/>
      <c r="FF2" s="9"/>
      <c r="FG2" s="9"/>
      <c r="FH2" s="9"/>
      <c r="FJ2" s="9"/>
      <c r="FK2" s="9"/>
      <c r="FL2" s="9"/>
      <c r="FM2" s="9"/>
      <c r="FN2" s="9"/>
      <c r="FO2" s="9"/>
      <c r="FP2" s="9"/>
      <c r="FR2" s="9"/>
      <c r="FS2" s="9"/>
      <c r="FT2" s="9"/>
      <c r="FU2" s="9"/>
      <c r="FV2" s="9"/>
      <c r="FW2" s="9"/>
      <c r="FX2" s="9"/>
      <c r="FZ2" s="9"/>
      <c r="GA2" s="9"/>
      <c r="GB2" s="9"/>
      <c r="GC2" s="9"/>
      <c r="GD2" s="9"/>
      <c r="GE2" s="9"/>
      <c r="GF2" s="9"/>
      <c r="GH2" s="9"/>
      <c r="GI2" s="9"/>
      <c r="GJ2" s="9"/>
      <c r="GK2" s="9"/>
      <c r="GL2" s="9"/>
      <c r="GM2" s="9"/>
      <c r="GN2" s="9"/>
      <c r="GP2" s="9"/>
      <c r="GQ2" s="9"/>
      <c r="GR2" s="9"/>
      <c r="GS2" s="9"/>
      <c r="GT2" s="9"/>
      <c r="GU2" s="9"/>
      <c r="GV2" s="9"/>
      <c r="GX2" s="9"/>
      <c r="GY2" s="9"/>
      <c r="GZ2" s="9"/>
      <c r="HA2" s="9"/>
      <c r="HB2" s="9"/>
      <c r="HC2" s="9"/>
      <c r="HD2" s="9"/>
      <c r="HF2" s="9"/>
      <c r="HG2" s="9"/>
      <c r="HH2" s="9"/>
      <c r="HI2" s="9"/>
      <c r="HJ2" s="9"/>
      <c r="HK2" s="9"/>
      <c r="HL2" s="9"/>
      <c r="HN2" s="9"/>
      <c r="HO2" s="9"/>
      <c r="HP2" s="9"/>
      <c r="HQ2" s="9"/>
      <c r="HR2" s="9"/>
      <c r="HS2" s="9"/>
      <c r="HT2" s="9"/>
      <c r="HV2" s="9"/>
      <c r="HW2" s="9"/>
      <c r="HX2" s="9"/>
      <c r="HY2" s="9"/>
      <c r="HZ2" s="9"/>
      <c r="IA2" s="9"/>
      <c r="IB2" s="9"/>
      <c r="ID2" s="9"/>
      <c r="IE2" s="9"/>
      <c r="IF2" s="9"/>
      <c r="IG2" s="9"/>
      <c r="IH2" s="9"/>
      <c r="II2" s="9"/>
    </row>
    <row r="3" spans="2:13" s="1" customFormat="1" ht="18">
      <c r="B3" s="159" t="s">
        <v>3640</v>
      </c>
      <c r="C3" s="159"/>
      <c r="D3" s="159"/>
      <c r="E3" s="191"/>
      <c r="F3" s="4"/>
      <c r="G3" s="96"/>
      <c r="H3" s="16"/>
      <c r="I3" s="192"/>
      <c r="J3" s="192"/>
      <c r="K3" s="146"/>
      <c r="L3" s="2"/>
      <c r="M3" s="2"/>
    </row>
    <row r="4" spans="2:13" s="1" customFormat="1" ht="12" customHeight="1">
      <c r="B4" s="13"/>
      <c r="C4" s="13"/>
      <c r="D4" s="14"/>
      <c r="E4" s="15"/>
      <c r="F4" s="15"/>
      <c r="G4" s="96"/>
      <c r="H4" s="16"/>
      <c r="I4" s="71"/>
      <c r="J4" s="71"/>
      <c r="K4" s="71"/>
      <c r="L4" s="2"/>
      <c r="M4" s="2"/>
    </row>
    <row r="5" spans="2:13" s="19" customFormat="1" ht="6" customHeight="1">
      <c r="B5" s="13"/>
      <c r="C5" s="13"/>
      <c r="D5" s="4"/>
      <c r="E5" s="4"/>
      <c r="F5" s="4"/>
      <c r="G5" s="96"/>
      <c r="H5" s="16"/>
      <c r="I5" s="2"/>
      <c r="J5" s="2"/>
      <c r="K5" s="2"/>
      <c r="L5" s="2"/>
      <c r="M5" s="2"/>
    </row>
    <row r="6" spans="2:13" s="123" customFormat="1" ht="27" customHeight="1">
      <c r="B6" s="162" t="s">
        <v>134</v>
      </c>
      <c r="C6" s="147"/>
      <c r="D6" s="169" t="s">
        <v>956</v>
      </c>
      <c r="E6" s="171" t="s">
        <v>957</v>
      </c>
      <c r="F6" s="169" t="s">
        <v>958</v>
      </c>
      <c r="G6" s="127" t="s">
        <v>959</v>
      </c>
      <c r="H6" s="121" t="s">
        <v>1973</v>
      </c>
      <c r="I6" s="165" t="s">
        <v>81</v>
      </c>
      <c r="J6" s="165" t="s">
        <v>82</v>
      </c>
      <c r="K6" s="165" t="s">
        <v>83</v>
      </c>
      <c r="L6" s="167"/>
      <c r="M6" s="165"/>
    </row>
    <row r="7" spans="2:13" s="123" customFormat="1" ht="23.25" customHeight="1">
      <c r="B7" s="163"/>
      <c r="C7" s="148"/>
      <c r="D7" s="170"/>
      <c r="E7" s="172"/>
      <c r="F7" s="170"/>
      <c r="G7" s="128" t="s">
        <v>954</v>
      </c>
      <c r="H7" s="125" t="s">
        <v>2265</v>
      </c>
      <c r="I7" s="166"/>
      <c r="J7" s="166"/>
      <c r="K7" s="166"/>
      <c r="L7" s="168"/>
      <c r="M7" s="166"/>
    </row>
    <row r="8" spans="2:13" s="19" customFormat="1" ht="4.5" customHeight="1">
      <c r="B8" s="13"/>
      <c r="C8" s="13"/>
      <c r="D8" s="4"/>
      <c r="E8" s="4"/>
      <c r="F8" s="4"/>
      <c r="G8" s="96"/>
      <c r="H8" s="16"/>
      <c r="I8" s="2"/>
      <c r="J8" s="2"/>
      <c r="K8" s="2"/>
      <c r="L8" s="2"/>
      <c r="M8" s="2"/>
    </row>
    <row r="9" ht="8.25" customHeight="1"/>
    <row r="10" spans="2:11" ht="34.5" customHeight="1">
      <c r="B10" s="70" t="s">
        <v>944</v>
      </c>
      <c r="E10" s="117"/>
      <c r="I10" s="76"/>
      <c r="J10" s="76"/>
      <c r="K10" s="76"/>
    </row>
    <row r="11" ht="18" customHeight="1"/>
    <row r="12" spans="2:256" s="25" customFormat="1" ht="54.75" customHeight="1">
      <c r="B12" s="20">
        <v>1</v>
      </c>
      <c r="C12" s="20" t="s">
        <v>3175</v>
      </c>
      <c r="D12" s="22" t="s">
        <v>2411</v>
      </c>
      <c r="E12" s="22" t="s">
        <v>2419</v>
      </c>
      <c r="F12" s="22" t="s">
        <v>2420</v>
      </c>
      <c r="G12" s="100">
        <v>16.4053</v>
      </c>
      <c r="H12" s="29">
        <v>6065</v>
      </c>
      <c r="I12" s="28" t="s">
        <v>1062</v>
      </c>
      <c r="J12" s="28" t="s">
        <v>2</v>
      </c>
      <c r="K12" s="28" t="s">
        <v>674</v>
      </c>
      <c r="L12" s="21"/>
      <c r="M12" s="21"/>
      <c r="IV12" s="25">
        <f aca="true" t="shared" si="0" ref="IV12:IV26">SUM(A12:IU12)</f>
        <v>6082.4053</v>
      </c>
    </row>
    <row r="13" spans="2:256" s="25" customFormat="1" ht="54.75" customHeight="1">
      <c r="B13" s="20">
        <f aca="true" t="shared" si="1" ref="B13:B76">B12+1</f>
        <v>2</v>
      </c>
      <c r="C13" s="20" t="s">
        <v>3176</v>
      </c>
      <c r="D13" s="22" t="s">
        <v>1850</v>
      </c>
      <c r="E13" s="22" t="s">
        <v>1848</v>
      </c>
      <c r="F13" s="22" t="s">
        <v>1847</v>
      </c>
      <c r="G13" s="100">
        <v>7.5</v>
      </c>
      <c r="H13" s="29"/>
      <c r="I13" s="28" t="s">
        <v>965</v>
      </c>
      <c r="J13" s="28" t="s">
        <v>1849</v>
      </c>
      <c r="K13" s="28" t="s">
        <v>672</v>
      </c>
      <c r="L13" s="21"/>
      <c r="M13" s="21"/>
      <c r="IV13" s="25">
        <f t="shared" si="0"/>
        <v>9.5</v>
      </c>
    </row>
    <row r="14" spans="2:256" s="25" customFormat="1" ht="54.75" customHeight="1">
      <c r="B14" s="20">
        <f t="shared" si="1"/>
        <v>3</v>
      </c>
      <c r="C14" s="20" t="s">
        <v>3178</v>
      </c>
      <c r="D14" s="22" t="s">
        <v>2145</v>
      </c>
      <c r="E14" s="22" t="s">
        <v>820</v>
      </c>
      <c r="F14" s="22" t="s">
        <v>834</v>
      </c>
      <c r="G14" s="98">
        <v>0.25873</v>
      </c>
      <c r="H14" s="29">
        <v>17568.7</v>
      </c>
      <c r="I14" s="28" t="s">
        <v>963</v>
      </c>
      <c r="J14" s="28" t="s">
        <v>359</v>
      </c>
      <c r="K14" s="28" t="s">
        <v>674</v>
      </c>
      <c r="L14" s="21"/>
      <c r="M14" s="21"/>
      <c r="IV14" s="25">
        <f t="shared" si="0"/>
        <v>17571.958730000002</v>
      </c>
    </row>
    <row r="15" spans="2:256" s="25" customFormat="1" ht="54.75" customHeight="1">
      <c r="B15" s="20">
        <f t="shared" si="1"/>
        <v>4</v>
      </c>
      <c r="C15" s="20" t="s">
        <v>3179</v>
      </c>
      <c r="D15" s="22" t="s">
        <v>2146</v>
      </c>
      <c r="E15" s="22" t="s">
        <v>1845</v>
      </c>
      <c r="F15" s="22" t="s">
        <v>1846</v>
      </c>
      <c r="G15" s="98">
        <v>0.09331</v>
      </c>
      <c r="H15" s="29">
        <v>10473.93</v>
      </c>
      <c r="I15" s="28" t="s">
        <v>963</v>
      </c>
      <c r="J15" s="28" t="s">
        <v>236</v>
      </c>
      <c r="K15" s="28" t="s">
        <v>674</v>
      </c>
      <c r="L15" s="21"/>
      <c r="M15" s="21"/>
      <c r="IV15" s="25">
        <f t="shared" si="0"/>
        <v>10478.02331</v>
      </c>
    </row>
    <row r="16" spans="2:256" s="25" customFormat="1" ht="54.75" customHeight="1">
      <c r="B16" s="20">
        <f t="shared" si="1"/>
        <v>5</v>
      </c>
      <c r="C16" s="20" t="s">
        <v>3180</v>
      </c>
      <c r="D16" s="22" t="s">
        <v>2147</v>
      </c>
      <c r="E16" s="22" t="s">
        <v>646</v>
      </c>
      <c r="F16" s="22" t="s">
        <v>1756</v>
      </c>
      <c r="G16" s="98">
        <v>0.3</v>
      </c>
      <c r="H16" s="29">
        <v>18339</v>
      </c>
      <c r="I16" s="28" t="s">
        <v>1057</v>
      </c>
      <c r="J16" s="28" t="s">
        <v>898</v>
      </c>
      <c r="K16" s="28" t="s">
        <v>674</v>
      </c>
      <c r="L16" s="21"/>
      <c r="M16" s="21"/>
      <c r="IV16" s="25">
        <f t="shared" si="0"/>
        <v>18344.3</v>
      </c>
    </row>
    <row r="17" spans="2:256" s="25" customFormat="1" ht="54.75" customHeight="1">
      <c r="B17" s="20">
        <f t="shared" si="1"/>
        <v>6</v>
      </c>
      <c r="C17" s="20" t="s">
        <v>3181</v>
      </c>
      <c r="D17" s="22" t="s">
        <v>2552</v>
      </c>
      <c r="E17" s="22" t="s">
        <v>2577</v>
      </c>
      <c r="F17" s="22" t="s">
        <v>2576</v>
      </c>
      <c r="G17" s="100">
        <v>0.2994</v>
      </c>
      <c r="H17" s="29">
        <v>8174</v>
      </c>
      <c r="I17" s="28" t="s">
        <v>1062</v>
      </c>
      <c r="J17" s="28" t="s">
        <v>2</v>
      </c>
      <c r="K17" s="28" t="s">
        <v>674</v>
      </c>
      <c r="L17" s="21"/>
      <c r="M17" s="21"/>
      <c r="IV17" s="25">
        <f t="shared" si="0"/>
        <v>8180.2994</v>
      </c>
    </row>
    <row r="18" spans="2:256" s="25" customFormat="1" ht="54.75" customHeight="1">
      <c r="B18" s="20">
        <f t="shared" si="1"/>
        <v>7</v>
      </c>
      <c r="C18" s="20" t="s">
        <v>3182</v>
      </c>
      <c r="D18" s="22" t="s">
        <v>2587</v>
      </c>
      <c r="E18" s="22" t="s">
        <v>2601</v>
      </c>
      <c r="F18" s="22" t="s">
        <v>2600</v>
      </c>
      <c r="G18" s="98">
        <v>1.1764</v>
      </c>
      <c r="H18" s="29">
        <v>56795.08</v>
      </c>
      <c r="I18" s="28" t="s">
        <v>963</v>
      </c>
      <c r="J18" s="28" t="s">
        <v>236</v>
      </c>
      <c r="K18" s="28" t="s">
        <v>674</v>
      </c>
      <c r="L18" s="21"/>
      <c r="M18" s="47"/>
      <c r="IV18" s="25">
        <f t="shared" si="0"/>
        <v>56803.2564</v>
      </c>
    </row>
    <row r="19" spans="2:256" s="25" customFormat="1" ht="54.75" customHeight="1">
      <c r="B19" s="20">
        <f t="shared" si="1"/>
        <v>8</v>
      </c>
      <c r="C19" s="20" t="s">
        <v>3183</v>
      </c>
      <c r="D19" s="22" t="s">
        <v>2148</v>
      </c>
      <c r="E19" s="22" t="s">
        <v>1286</v>
      </c>
      <c r="F19" s="22" t="s">
        <v>1285</v>
      </c>
      <c r="G19" s="98">
        <v>0.2041</v>
      </c>
      <c r="H19" s="29">
        <v>13227.38</v>
      </c>
      <c r="I19" s="28" t="s">
        <v>963</v>
      </c>
      <c r="J19" s="28" t="s">
        <v>5</v>
      </c>
      <c r="K19" s="28" t="s">
        <v>674</v>
      </c>
      <c r="L19" s="21"/>
      <c r="M19" s="21"/>
      <c r="IV19" s="25">
        <f t="shared" si="0"/>
        <v>13235.5841</v>
      </c>
    </row>
    <row r="20" spans="2:256" s="25" customFormat="1" ht="54.75" customHeight="1">
      <c r="B20" s="20">
        <f t="shared" si="1"/>
        <v>9</v>
      </c>
      <c r="C20" s="20" t="s">
        <v>3184</v>
      </c>
      <c r="D20" s="22" t="s">
        <v>2149</v>
      </c>
      <c r="E20" s="22" t="s">
        <v>1166</v>
      </c>
      <c r="F20" s="22" t="s">
        <v>1167</v>
      </c>
      <c r="G20" s="98">
        <v>0.125</v>
      </c>
      <c r="H20" s="29">
        <v>6790</v>
      </c>
      <c r="I20" s="28" t="s">
        <v>1058</v>
      </c>
      <c r="J20" s="28" t="s">
        <v>1016</v>
      </c>
      <c r="K20" s="28" t="s">
        <v>674</v>
      </c>
      <c r="L20" s="21"/>
      <c r="M20" s="21"/>
      <c r="IV20" s="25">
        <f t="shared" si="0"/>
        <v>6799.125</v>
      </c>
    </row>
    <row r="21" spans="2:256" s="25" customFormat="1" ht="54.75" customHeight="1">
      <c r="B21" s="20">
        <f t="shared" si="1"/>
        <v>10</v>
      </c>
      <c r="C21" s="20" t="s">
        <v>3185</v>
      </c>
      <c r="D21" s="22" t="s">
        <v>2150</v>
      </c>
      <c r="E21" s="22" t="s">
        <v>1668</v>
      </c>
      <c r="F21" s="22" t="s">
        <v>1669</v>
      </c>
      <c r="G21" s="98">
        <v>0.4574</v>
      </c>
      <c r="H21" s="29">
        <v>88428.18</v>
      </c>
      <c r="I21" s="28" t="s">
        <v>1057</v>
      </c>
      <c r="J21" s="28" t="s">
        <v>898</v>
      </c>
      <c r="K21" s="28" t="s">
        <v>674</v>
      </c>
      <c r="L21" s="21"/>
      <c r="M21" s="21"/>
      <c r="IV21" s="25">
        <f t="shared" si="0"/>
        <v>88438.63739999999</v>
      </c>
    </row>
    <row r="22" spans="2:256" s="25" customFormat="1" ht="54.75" customHeight="1">
      <c r="B22" s="20">
        <f t="shared" si="1"/>
        <v>11</v>
      </c>
      <c r="C22" s="20" t="s">
        <v>3186</v>
      </c>
      <c r="D22" s="22" t="s">
        <v>1573</v>
      </c>
      <c r="E22" s="22" t="s">
        <v>1572</v>
      </c>
      <c r="F22" s="22" t="s">
        <v>1571</v>
      </c>
      <c r="G22" s="98">
        <v>46.002521</v>
      </c>
      <c r="H22" s="29"/>
      <c r="I22" s="28" t="s">
        <v>965</v>
      </c>
      <c r="J22" s="28" t="s">
        <v>233</v>
      </c>
      <c r="K22" s="28" t="s">
        <v>672</v>
      </c>
      <c r="L22" s="21"/>
      <c r="M22" s="21"/>
      <c r="IV22" s="25">
        <f t="shared" si="0"/>
        <v>57.002521</v>
      </c>
    </row>
    <row r="23" spans="2:256" s="25" customFormat="1" ht="54.75" customHeight="1">
      <c r="B23" s="20">
        <f t="shared" si="1"/>
        <v>12</v>
      </c>
      <c r="C23" s="20" t="s">
        <v>3187</v>
      </c>
      <c r="D23" s="22" t="s">
        <v>2151</v>
      </c>
      <c r="E23" s="22" t="s">
        <v>1267</v>
      </c>
      <c r="F23" s="22" t="s">
        <v>318</v>
      </c>
      <c r="G23" s="98">
        <v>0.1749</v>
      </c>
      <c r="H23" s="29">
        <v>12751</v>
      </c>
      <c r="I23" s="28" t="s">
        <v>963</v>
      </c>
      <c r="J23" s="28" t="s">
        <v>234</v>
      </c>
      <c r="K23" s="28" t="s">
        <v>674</v>
      </c>
      <c r="L23" s="21"/>
      <c r="M23" s="21"/>
      <c r="IV23" s="25">
        <f t="shared" si="0"/>
        <v>12763.1749</v>
      </c>
    </row>
    <row r="24" spans="2:256" s="25" customFormat="1" ht="54.75" customHeight="1">
      <c r="B24" s="20">
        <f t="shared" si="1"/>
        <v>13</v>
      </c>
      <c r="C24" s="20" t="s">
        <v>3188</v>
      </c>
      <c r="D24" s="22" t="s">
        <v>2152</v>
      </c>
      <c r="E24" s="22" t="s">
        <v>230</v>
      </c>
      <c r="F24" s="22" t="s">
        <v>229</v>
      </c>
      <c r="G24" s="98">
        <v>0.3764</v>
      </c>
      <c r="H24" s="29">
        <v>179343.84</v>
      </c>
      <c r="I24" s="21" t="s">
        <v>963</v>
      </c>
      <c r="J24" s="21" t="s">
        <v>234</v>
      </c>
      <c r="K24" s="28" t="s">
        <v>674</v>
      </c>
      <c r="L24" s="21"/>
      <c r="M24" s="21"/>
      <c r="IV24" s="25">
        <f t="shared" si="0"/>
        <v>179357.2164</v>
      </c>
    </row>
    <row r="25" spans="2:256" s="25" customFormat="1" ht="54.75" customHeight="1">
      <c r="B25" s="20">
        <f t="shared" si="1"/>
        <v>14</v>
      </c>
      <c r="C25" s="20" t="s">
        <v>3189</v>
      </c>
      <c r="D25" s="22" t="s">
        <v>350</v>
      </c>
      <c r="E25" s="22" t="s">
        <v>172</v>
      </c>
      <c r="F25" s="22" t="s">
        <v>351</v>
      </c>
      <c r="G25" s="98">
        <v>17.3727</v>
      </c>
      <c r="H25" s="29"/>
      <c r="I25" s="21" t="s">
        <v>964</v>
      </c>
      <c r="J25" s="28" t="s">
        <v>391</v>
      </c>
      <c r="K25" s="28" t="s">
        <v>357</v>
      </c>
      <c r="L25" s="21"/>
      <c r="M25" s="21"/>
      <c r="IV25" s="25">
        <f t="shared" si="0"/>
        <v>31.3727</v>
      </c>
    </row>
    <row r="26" spans="2:256" s="25" customFormat="1" ht="54.75" customHeight="1">
      <c r="B26" s="20">
        <f t="shared" si="1"/>
        <v>15</v>
      </c>
      <c r="C26" s="20" t="s">
        <v>3190</v>
      </c>
      <c r="D26" s="22" t="s">
        <v>1764</v>
      </c>
      <c r="E26" s="22" t="s">
        <v>1769</v>
      </c>
      <c r="F26" s="22" t="s">
        <v>1768</v>
      </c>
      <c r="G26" s="98">
        <v>2.2358</v>
      </c>
      <c r="H26" s="29"/>
      <c r="I26" s="28" t="s">
        <v>1059</v>
      </c>
      <c r="J26" s="28" t="s">
        <v>1657</v>
      </c>
      <c r="K26" s="28" t="s">
        <v>360</v>
      </c>
      <c r="L26" s="21"/>
      <c r="M26" s="21"/>
      <c r="IV26" s="25">
        <f t="shared" si="0"/>
        <v>17.2358</v>
      </c>
    </row>
    <row r="27" spans="2:13" s="25" customFormat="1" ht="54.75" customHeight="1">
      <c r="B27" s="20">
        <f t="shared" si="1"/>
        <v>16</v>
      </c>
      <c r="C27" s="20" t="s">
        <v>3191</v>
      </c>
      <c r="D27" s="22" t="s">
        <v>2585</v>
      </c>
      <c r="E27" s="22" t="s">
        <v>2595</v>
      </c>
      <c r="F27" s="22" t="s">
        <v>2594</v>
      </c>
      <c r="G27" s="98">
        <v>0.9583</v>
      </c>
      <c r="H27" s="29">
        <v>116965.24</v>
      </c>
      <c r="I27" s="28" t="s">
        <v>963</v>
      </c>
      <c r="J27" s="28" t="s">
        <v>359</v>
      </c>
      <c r="K27" s="28" t="s">
        <v>674</v>
      </c>
      <c r="L27" s="21"/>
      <c r="M27" s="47"/>
    </row>
    <row r="28" spans="2:256" s="25" customFormat="1" ht="54.75" customHeight="1">
      <c r="B28" s="20">
        <f t="shared" si="1"/>
        <v>17</v>
      </c>
      <c r="C28" s="20" t="s">
        <v>3192</v>
      </c>
      <c r="D28" s="22" t="s">
        <v>2153</v>
      </c>
      <c r="E28" s="22" t="s">
        <v>235</v>
      </c>
      <c r="F28" s="22" t="s">
        <v>985</v>
      </c>
      <c r="G28" s="98">
        <v>6.25961</v>
      </c>
      <c r="H28" s="29">
        <v>40382</v>
      </c>
      <c r="I28" s="21" t="s">
        <v>963</v>
      </c>
      <c r="J28" s="21" t="s">
        <v>236</v>
      </c>
      <c r="K28" s="28" t="s">
        <v>674</v>
      </c>
      <c r="L28" s="21"/>
      <c r="M28" s="21"/>
      <c r="IV28" s="25">
        <f>SUM(A28:IU28)</f>
        <v>40405.25961</v>
      </c>
    </row>
    <row r="29" spans="2:13" s="25" customFormat="1" ht="54.75" customHeight="1">
      <c r="B29" s="20">
        <f t="shared" si="1"/>
        <v>18</v>
      </c>
      <c r="C29" s="20"/>
      <c r="D29" s="22" t="s">
        <v>3575</v>
      </c>
      <c r="E29" s="22" t="s">
        <v>3580</v>
      </c>
      <c r="F29" s="22" t="s">
        <v>3579</v>
      </c>
      <c r="G29" s="100">
        <v>19.1508</v>
      </c>
      <c r="H29" s="29"/>
      <c r="I29" s="28" t="s">
        <v>194</v>
      </c>
      <c r="J29" s="28" t="s">
        <v>1005</v>
      </c>
      <c r="K29" s="28" t="s">
        <v>1115</v>
      </c>
      <c r="L29" s="21"/>
      <c r="M29" s="21"/>
    </row>
    <row r="30" spans="2:256" s="25" customFormat="1" ht="54.75" customHeight="1">
      <c r="B30" s="20">
        <f t="shared" si="1"/>
        <v>19</v>
      </c>
      <c r="C30" s="20" t="s">
        <v>3193</v>
      </c>
      <c r="D30" s="22" t="s">
        <v>1416</v>
      </c>
      <c r="E30" s="22" t="s">
        <v>1415</v>
      </c>
      <c r="F30" s="22" t="s">
        <v>1414</v>
      </c>
      <c r="G30" s="98">
        <v>394.1993</v>
      </c>
      <c r="H30" s="29"/>
      <c r="I30" s="28" t="s">
        <v>965</v>
      </c>
      <c r="J30" s="28" t="s">
        <v>393</v>
      </c>
      <c r="K30" s="28" t="s">
        <v>357</v>
      </c>
      <c r="L30" s="21"/>
      <c r="M30" s="21"/>
      <c r="IV30" s="25">
        <f>SUM(A30:IU30)</f>
        <v>413.1993</v>
      </c>
    </row>
    <row r="31" spans="2:256" s="25" customFormat="1" ht="54.75" customHeight="1">
      <c r="B31" s="20">
        <f t="shared" si="1"/>
        <v>20</v>
      </c>
      <c r="C31" s="21" t="s">
        <v>3194</v>
      </c>
      <c r="D31" s="51" t="s">
        <v>1383</v>
      </c>
      <c r="E31" s="22" t="s">
        <v>1384</v>
      </c>
      <c r="F31" s="22" t="s">
        <v>1385</v>
      </c>
      <c r="G31" s="98">
        <v>32</v>
      </c>
      <c r="H31" s="29"/>
      <c r="I31" s="21" t="s">
        <v>963</v>
      </c>
      <c r="J31" s="28" t="s">
        <v>359</v>
      </c>
      <c r="K31" s="21" t="s">
        <v>357</v>
      </c>
      <c r="L31" s="21"/>
      <c r="M31" s="21"/>
      <c r="IV31" s="25">
        <f>SUM(A31:IU31)</f>
        <v>52</v>
      </c>
    </row>
    <row r="32" spans="2:256" s="25" customFormat="1" ht="54.75" customHeight="1">
      <c r="B32" s="20">
        <f t="shared" si="1"/>
        <v>21</v>
      </c>
      <c r="C32" s="20" t="s">
        <v>3195</v>
      </c>
      <c r="D32" s="22" t="s">
        <v>2154</v>
      </c>
      <c r="E32" s="22" t="s">
        <v>1161</v>
      </c>
      <c r="F32" s="22" t="s">
        <v>1162</v>
      </c>
      <c r="G32" s="98">
        <v>0.5</v>
      </c>
      <c r="H32" s="29">
        <v>13499</v>
      </c>
      <c r="I32" s="21" t="s">
        <v>963</v>
      </c>
      <c r="J32" s="21" t="s">
        <v>237</v>
      </c>
      <c r="K32" s="24" t="s">
        <v>674</v>
      </c>
      <c r="L32" s="21"/>
      <c r="M32" s="21"/>
      <c r="IV32" s="25">
        <f>SUM(A32:IU32)</f>
        <v>13520.5</v>
      </c>
    </row>
    <row r="33" spans="2:13" s="25" customFormat="1" ht="54.75" customHeight="1">
      <c r="B33" s="20">
        <f t="shared" si="1"/>
        <v>22</v>
      </c>
      <c r="C33" s="20"/>
      <c r="D33" s="22" t="s">
        <v>3607</v>
      </c>
      <c r="E33" s="22" t="s">
        <v>3618</v>
      </c>
      <c r="F33" s="22" t="s">
        <v>3617</v>
      </c>
      <c r="G33" s="100">
        <v>0.5871</v>
      </c>
      <c r="H33" s="29">
        <v>15455</v>
      </c>
      <c r="I33" s="28" t="s">
        <v>1058</v>
      </c>
      <c r="J33" s="28" t="s">
        <v>1</v>
      </c>
      <c r="K33" s="28" t="s">
        <v>674</v>
      </c>
      <c r="L33" s="21"/>
      <c r="M33" s="21"/>
    </row>
    <row r="34" spans="2:256" s="25" customFormat="1" ht="54.75" customHeight="1">
      <c r="B34" s="20">
        <f t="shared" si="1"/>
        <v>23</v>
      </c>
      <c r="C34" s="20" t="s">
        <v>3196</v>
      </c>
      <c r="D34" s="22" t="s">
        <v>2365</v>
      </c>
      <c r="E34" s="22" t="s">
        <v>2366</v>
      </c>
      <c r="F34" s="22" t="s">
        <v>2367</v>
      </c>
      <c r="G34" s="98">
        <v>1.8249</v>
      </c>
      <c r="H34" s="29"/>
      <c r="I34" s="28" t="s">
        <v>1062</v>
      </c>
      <c r="J34" s="28" t="s">
        <v>641</v>
      </c>
      <c r="K34" s="28" t="s">
        <v>360</v>
      </c>
      <c r="L34" s="21"/>
      <c r="M34" s="21"/>
      <c r="IV34" s="25">
        <f>SUM(A34:IU34)</f>
        <v>24.8249</v>
      </c>
    </row>
    <row r="35" spans="2:256" s="25" customFormat="1" ht="54.75" customHeight="1">
      <c r="B35" s="20">
        <f t="shared" si="1"/>
        <v>24</v>
      </c>
      <c r="C35" s="20" t="s">
        <v>3197</v>
      </c>
      <c r="D35" s="22" t="s">
        <v>1555</v>
      </c>
      <c r="E35" s="22" t="s">
        <v>1554</v>
      </c>
      <c r="F35" s="22" t="s">
        <v>1553</v>
      </c>
      <c r="G35" s="98">
        <v>5.7885</v>
      </c>
      <c r="H35" s="29"/>
      <c r="I35" s="28" t="s">
        <v>965</v>
      </c>
      <c r="J35" s="21" t="s">
        <v>1212</v>
      </c>
      <c r="K35" s="21" t="s">
        <v>357</v>
      </c>
      <c r="L35" s="21"/>
      <c r="M35" s="21"/>
      <c r="IV35" s="25">
        <f>SUM(A35:IU35)</f>
        <v>29.7885</v>
      </c>
    </row>
    <row r="36" spans="2:256" s="25" customFormat="1" ht="54.75" customHeight="1">
      <c r="B36" s="20">
        <f t="shared" si="1"/>
        <v>25</v>
      </c>
      <c r="C36" s="20" t="s">
        <v>3198</v>
      </c>
      <c r="D36" s="22" t="s">
        <v>952</v>
      </c>
      <c r="E36" s="22" t="s">
        <v>317</v>
      </c>
      <c r="F36" s="22" t="s">
        <v>17</v>
      </c>
      <c r="G36" s="98">
        <v>9.5162</v>
      </c>
      <c r="H36" s="29"/>
      <c r="I36" s="28" t="s">
        <v>965</v>
      </c>
      <c r="J36" s="28" t="s">
        <v>1212</v>
      </c>
      <c r="K36" s="28" t="s">
        <v>360</v>
      </c>
      <c r="L36" s="21"/>
      <c r="M36" s="21"/>
      <c r="IV36" s="25">
        <f>SUM(A36:IU36)</f>
        <v>34.5162</v>
      </c>
    </row>
    <row r="37" spans="2:256" s="25" customFormat="1" ht="54.75" customHeight="1">
      <c r="B37" s="20">
        <f t="shared" si="1"/>
        <v>26</v>
      </c>
      <c r="C37" s="20" t="s">
        <v>101</v>
      </c>
      <c r="D37" s="22" t="s">
        <v>191</v>
      </c>
      <c r="E37" s="22" t="s">
        <v>984</v>
      </c>
      <c r="F37" s="22" t="s">
        <v>985</v>
      </c>
      <c r="G37" s="98">
        <v>35.5</v>
      </c>
      <c r="H37" s="29"/>
      <c r="I37" s="21" t="s">
        <v>963</v>
      </c>
      <c r="J37" s="21" t="s">
        <v>236</v>
      </c>
      <c r="K37" s="21" t="s">
        <v>360</v>
      </c>
      <c r="L37" s="21"/>
      <c r="M37" s="21"/>
      <c r="IV37" s="25">
        <f>SUM(A37:IU37)</f>
        <v>61.5</v>
      </c>
    </row>
    <row r="38" spans="2:13" s="25" customFormat="1" ht="54.75" customHeight="1">
      <c r="B38" s="20">
        <f t="shared" si="1"/>
        <v>27</v>
      </c>
      <c r="C38" s="20"/>
      <c r="D38" s="22" t="s">
        <v>3553</v>
      </c>
      <c r="E38" s="22" t="s">
        <v>3554</v>
      </c>
      <c r="F38" s="22" t="s">
        <v>3555</v>
      </c>
      <c r="G38" s="108">
        <v>0.1711</v>
      </c>
      <c r="H38" s="109">
        <v>5000</v>
      </c>
      <c r="I38" s="28" t="s">
        <v>1060</v>
      </c>
      <c r="J38" s="28" t="s">
        <v>1265</v>
      </c>
      <c r="K38" s="28" t="s">
        <v>674</v>
      </c>
      <c r="L38" s="21"/>
      <c r="M38" s="21"/>
    </row>
    <row r="39" spans="2:13" s="25" customFormat="1" ht="54.75" customHeight="1">
      <c r="B39" s="20">
        <f t="shared" si="1"/>
        <v>28</v>
      </c>
      <c r="C39" s="20"/>
      <c r="D39" s="22" t="s">
        <v>3572</v>
      </c>
      <c r="E39" s="22" t="s">
        <v>3581</v>
      </c>
      <c r="F39" s="22" t="s">
        <v>2288</v>
      </c>
      <c r="G39" s="100">
        <v>3.092</v>
      </c>
      <c r="H39" s="29"/>
      <c r="I39" s="28" t="s">
        <v>963</v>
      </c>
      <c r="J39" s="28" t="s">
        <v>5</v>
      </c>
      <c r="K39" s="28" t="s">
        <v>360</v>
      </c>
      <c r="L39" s="21"/>
      <c r="M39" s="21"/>
    </row>
    <row r="40" spans="2:13" s="25" customFormat="1" ht="54.75" customHeight="1">
      <c r="B40" s="20">
        <f t="shared" si="1"/>
        <v>29</v>
      </c>
      <c r="C40" s="20"/>
      <c r="D40" s="22" t="s">
        <v>3643</v>
      </c>
      <c r="E40" s="22" t="s">
        <v>3644</v>
      </c>
      <c r="F40" s="22" t="s">
        <v>1070</v>
      </c>
      <c r="G40" s="98">
        <v>12.3837</v>
      </c>
      <c r="H40" s="29"/>
      <c r="I40" s="28" t="s">
        <v>963</v>
      </c>
      <c r="J40" s="28" t="s">
        <v>3645</v>
      </c>
      <c r="K40" s="28" t="s">
        <v>360</v>
      </c>
      <c r="L40" s="21"/>
      <c r="M40" s="21"/>
    </row>
    <row r="41" spans="2:256" s="25" customFormat="1" ht="54.75" customHeight="1">
      <c r="B41" s="20">
        <f t="shared" si="1"/>
        <v>30</v>
      </c>
      <c r="C41" s="20" t="s">
        <v>3199</v>
      </c>
      <c r="D41" s="22" t="s">
        <v>548</v>
      </c>
      <c r="E41" s="22" t="s">
        <v>1235</v>
      </c>
      <c r="F41" s="22" t="s">
        <v>549</v>
      </c>
      <c r="G41" s="98">
        <v>40</v>
      </c>
      <c r="H41" s="29"/>
      <c r="I41" s="21" t="s">
        <v>965</v>
      </c>
      <c r="J41" s="21" t="s">
        <v>1010</v>
      </c>
      <c r="K41" s="24" t="s">
        <v>360</v>
      </c>
      <c r="L41" s="21"/>
      <c r="M41" s="21"/>
      <c r="IV41" s="25">
        <f>SUM(A41:IU41)</f>
        <v>70</v>
      </c>
    </row>
    <row r="42" spans="2:13" s="25" customFormat="1" ht="54.75" customHeight="1">
      <c r="B42" s="20">
        <f t="shared" si="1"/>
        <v>31</v>
      </c>
      <c r="C42" s="20" t="s">
        <v>3200</v>
      </c>
      <c r="D42" s="22" t="s">
        <v>2453</v>
      </c>
      <c r="E42" s="22" t="s">
        <v>2458</v>
      </c>
      <c r="F42" s="22" t="s">
        <v>1344</v>
      </c>
      <c r="G42" s="98">
        <v>0.3139</v>
      </c>
      <c r="H42" s="29">
        <v>47834.24</v>
      </c>
      <c r="I42" s="23" t="s">
        <v>963</v>
      </c>
      <c r="J42" s="28" t="s">
        <v>359</v>
      </c>
      <c r="K42" s="28" t="s">
        <v>674</v>
      </c>
      <c r="L42" s="21"/>
      <c r="M42" s="21"/>
    </row>
    <row r="43" spans="2:256" s="25" customFormat="1" ht="54.75" customHeight="1">
      <c r="B43" s="20">
        <f t="shared" si="1"/>
        <v>32</v>
      </c>
      <c r="C43" s="20" t="s">
        <v>3201</v>
      </c>
      <c r="D43" s="22" t="s">
        <v>1828</v>
      </c>
      <c r="E43" s="22" t="s">
        <v>1833</v>
      </c>
      <c r="F43" s="22" t="s">
        <v>1832</v>
      </c>
      <c r="G43" s="98">
        <v>108.8898</v>
      </c>
      <c r="H43" s="29"/>
      <c r="I43" s="28" t="s">
        <v>1057</v>
      </c>
      <c r="J43" s="28" t="s">
        <v>1633</v>
      </c>
      <c r="K43" s="28" t="s">
        <v>672</v>
      </c>
      <c r="L43" s="21"/>
      <c r="M43" s="21"/>
      <c r="IV43" s="25">
        <f>SUM(A43:IU43)</f>
        <v>140.88979999999998</v>
      </c>
    </row>
    <row r="44" spans="2:256" s="25" customFormat="1" ht="54.75" customHeight="1">
      <c r="B44" s="20">
        <f t="shared" si="1"/>
        <v>33</v>
      </c>
      <c r="C44" s="20" t="s">
        <v>3202</v>
      </c>
      <c r="D44" s="22" t="s">
        <v>2157</v>
      </c>
      <c r="E44" s="22" t="s">
        <v>128</v>
      </c>
      <c r="F44" s="22" t="s">
        <v>1116</v>
      </c>
      <c r="G44" s="98">
        <v>0.6563</v>
      </c>
      <c r="H44" s="29">
        <v>14019</v>
      </c>
      <c r="I44" s="21" t="s">
        <v>963</v>
      </c>
      <c r="J44" s="21" t="s">
        <v>237</v>
      </c>
      <c r="K44" s="21" t="s">
        <v>674</v>
      </c>
      <c r="L44" s="21"/>
      <c r="M44" s="21"/>
      <c r="IV44" s="25">
        <f>SUM(A44:IU44)</f>
        <v>14052.6563</v>
      </c>
    </row>
    <row r="45" spans="2:256" s="25" customFormat="1" ht="54.75" customHeight="1">
      <c r="B45" s="20">
        <f t="shared" si="1"/>
        <v>34</v>
      </c>
      <c r="C45" s="20" t="s">
        <v>3203</v>
      </c>
      <c r="D45" s="22" t="s">
        <v>2535</v>
      </c>
      <c r="E45" s="22" t="s">
        <v>2536</v>
      </c>
      <c r="F45" s="22" t="s">
        <v>2537</v>
      </c>
      <c r="G45" s="108">
        <v>0.2921</v>
      </c>
      <c r="H45" s="109">
        <v>17877</v>
      </c>
      <c r="I45" s="28" t="s">
        <v>964</v>
      </c>
      <c r="J45" s="28" t="s">
        <v>1200</v>
      </c>
      <c r="K45" s="28" t="s">
        <v>674</v>
      </c>
      <c r="L45" s="21"/>
      <c r="M45" s="21"/>
      <c r="IV45" s="25">
        <f>SUM(A45:IU45)</f>
        <v>17911.2921</v>
      </c>
    </row>
    <row r="46" spans="2:13" s="25" customFormat="1" ht="54.75" customHeight="1">
      <c r="B46" s="20">
        <f t="shared" si="1"/>
        <v>35</v>
      </c>
      <c r="C46" s="20"/>
      <c r="D46" s="22" t="s">
        <v>3586</v>
      </c>
      <c r="E46" s="22" t="s">
        <v>3587</v>
      </c>
      <c r="F46" s="22" t="s">
        <v>2486</v>
      </c>
      <c r="G46" s="100">
        <v>3.3844</v>
      </c>
      <c r="H46" s="29">
        <v>136565</v>
      </c>
      <c r="I46" s="28" t="s">
        <v>964</v>
      </c>
      <c r="J46" s="28" t="s">
        <v>1200</v>
      </c>
      <c r="K46" s="28" t="s">
        <v>674</v>
      </c>
      <c r="L46" s="21"/>
      <c r="M46" s="21"/>
    </row>
    <row r="47" spans="2:256" s="25" customFormat="1" ht="54.75" customHeight="1">
      <c r="B47" s="20">
        <f t="shared" si="1"/>
        <v>36</v>
      </c>
      <c r="C47" s="20" t="s">
        <v>3204</v>
      </c>
      <c r="D47" s="22" t="s">
        <v>845</v>
      </c>
      <c r="E47" s="22" t="s">
        <v>1200</v>
      </c>
      <c r="F47" s="22" t="s">
        <v>1029</v>
      </c>
      <c r="G47" s="98">
        <v>250</v>
      </c>
      <c r="H47" s="29"/>
      <c r="I47" s="28" t="s">
        <v>964</v>
      </c>
      <c r="J47" s="21" t="s">
        <v>1200</v>
      </c>
      <c r="K47" s="21" t="s">
        <v>672</v>
      </c>
      <c r="L47" s="21"/>
      <c r="M47" s="21"/>
      <c r="IV47" s="25">
        <f aca="true" t="shared" si="2" ref="IV47:IV53">SUM(A47:IU47)</f>
        <v>286</v>
      </c>
    </row>
    <row r="48" spans="2:256" s="25" customFormat="1" ht="54.75" customHeight="1">
      <c r="B48" s="20">
        <f t="shared" si="1"/>
        <v>37</v>
      </c>
      <c r="C48" s="20" t="s">
        <v>3206</v>
      </c>
      <c r="D48" s="22" t="s">
        <v>247</v>
      </c>
      <c r="E48" s="22" t="s">
        <v>248</v>
      </c>
      <c r="F48" s="22" t="s">
        <v>249</v>
      </c>
      <c r="G48" s="98">
        <v>104.94</v>
      </c>
      <c r="H48" s="29"/>
      <c r="I48" s="21" t="s">
        <v>1058</v>
      </c>
      <c r="J48" s="21" t="s">
        <v>1211</v>
      </c>
      <c r="K48" s="21" t="s">
        <v>672</v>
      </c>
      <c r="L48" s="21"/>
      <c r="M48" s="21"/>
      <c r="IV48" s="25">
        <f t="shared" si="2"/>
        <v>141.94</v>
      </c>
    </row>
    <row r="49" spans="2:256" s="25" customFormat="1" ht="54.75" customHeight="1">
      <c r="B49" s="20">
        <f t="shared" si="1"/>
        <v>38</v>
      </c>
      <c r="C49" s="20" t="s">
        <v>3207</v>
      </c>
      <c r="D49" s="22" t="s">
        <v>2407</v>
      </c>
      <c r="E49" s="22" t="s">
        <v>2324</v>
      </c>
      <c r="F49" s="22" t="s">
        <v>2325</v>
      </c>
      <c r="G49" s="98">
        <v>39.33</v>
      </c>
      <c r="H49" s="29"/>
      <c r="I49" s="28" t="s">
        <v>964</v>
      </c>
      <c r="J49" s="28"/>
      <c r="K49" s="28" t="s">
        <v>357</v>
      </c>
      <c r="L49" s="21"/>
      <c r="M49" s="21"/>
      <c r="IV49" s="25">
        <f t="shared" si="2"/>
        <v>77.33</v>
      </c>
    </row>
    <row r="50" spans="2:256" s="25" customFormat="1" ht="54.75" customHeight="1">
      <c r="B50" s="20">
        <f t="shared" si="1"/>
        <v>39</v>
      </c>
      <c r="C50" s="20" t="s">
        <v>3208</v>
      </c>
      <c r="D50" s="22" t="s">
        <v>2323</v>
      </c>
      <c r="E50" s="22" t="s">
        <v>2324</v>
      </c>
      <c r="F50" s="22" t="s">
        <v>2325</v>
      </c>
      <c r="G50" s="98">
        <v>63.7198</v>
      </c>
      <c r="H50" s="95" t="s">
        <v>2310</v>
      </c>
      <c r="I50" s="21" t="s">
        <v>964</v>
      </c>
      <c r="J50" s="28" t="s">
        <v>1812</v>
      </c>
      <c r="K50" s="28" t="s">
        <v>672</v>
      </c>
      <c r="L50" s="21"/>
      <c r="M50" s="21"/>
      <c r="IV50" s="25">
        <f t="shared" si="2"/>
        <v>102.71979999999999</v>
      </c>
    </row>
    <row r="51" spans="2:256" s="25" customFormat="1" ht="54.75" customHeight="1">
      <c r="B51" s="20">
        <f t="shared" si="1"/>
        <v>40</v>
      </c>
      <c r="C51" s="20" t="s">
        <v>3209</v>
      </c>
      <c r="D51" s="22" t="s">
        <v>250</v>
      </c>
      <c r="E51" s="22" t="s">
        <v>1620</v>
      </c>
      <c r="F51" s="22" t="s">
        <v>550</v>
      </c>
      <c r="G51" s="98">
        <v>50</v>
      </c>
      <c r="H51" s="29"/>
      <c r="I51" s="21" t="s">
        <v>964</v>
      </c>
      <c r="J51" s="21" t="s">
        <v>1812</v>
      </c>
      <c r="K51" s="21" t="s">
        <v>672</v>
      </c>
      <c r="L51" s="21"/>
      <c r="M51" s="21"/>
      <c r="IV51" s="25">
        <f t="shared" si="2"/>
        <v>90</v>
      </c>
    </row>
    <row r="52" spans="2:256" s="25" customFormat="1" ht="54.75" customHeight="1">
      <c r="B52" s="20">
        <f t="shared" si="1"/>
        <v>41</v>
      </c>
      <c r="C52" s="21" t="s">
        <v>104</v>
      </c>
      <c r="D52" s="22" t="s">
        <v>2159</v>
      </c>
      <c r="E52" s="22" t="s">
        <v>1030</v>
      </c>
      <c r="F52" s="22" t="s">
        <v>1031</v>
      </c>
      <c r="G52" s="98">
        <v>0.5355</v>
      </c>
      <c r="H52" s="29">
        <v>5791.97</v>
      </c>
      <c r="I52" s="21" t="s">
        <v>965</v>
      </c>
      <c r="J52" s="21" t="s">
        <v>233</v>
      </c>
      <c r="K52" s="21" t="s">
        <v>674</v>
      </c>
      <c r="L52" s="21"/>
      <c r="M52" s="21"/>
      <c r="IV52" s="25">
        <f t="shared" si="2"/>
        <v>5833.5055</v>
      </c>
    </row>
    <row r="53" spans="2:256" s="25" customFormat="1" ht="54.75" customHeight="1">
      <c r="B53" s="20">
        <f t="shared" si="1"/>
        <v>42</v>
      </c>
      <c r="C53" s="20" t="s">
        <v>3210</v>
      </c>
      <c r="D53" s="22" t="s">
        <v>1822</v>
      </c>
      <c r="E53" s="22" t="s">
        <v>1821</v>
      </c>
      <c r="F53" s="22" t="s">
        <v>1820</v>
      </c>
      <c r="G53" s="98">
        <v>1.5903</v>
      </c>
      <c r="H53" s="29"/>
      <c r="I53" s="28" t="s">
        <v>965</v>
      </c>
      <c r="J53" s="28" t="s">
        <v>233</v>
      </c>
      <c r="K53" s="28" t="s">
        <v>360</v>
      </c>
      <c r="L53" s="21"/>
      <c r="M53" s="21"/>
      <c r="IV53" s="25">
        <f t="shared" si="2"/>
        <v>43.5903</v>
      </c>
    </row>
    <row r="54" spans="2:13" s="25" customFormat="1" ht="54.75" customHeight="1">
      <c r="B54" s="20">
        <f t="shared" si="1"/>
        <v>43</v>
      </c>
      <c r="C54" s="20"/>
      <c r="D54" s="22" t="s">
        <v>3605</v>
      </c>
      <c r="E54" s="22" t="s">
        <v>3614</v>
      </c>
      <c r="F54" s="22" t="s">
        <v>3613</v>
      </c>
      <c r="G54" s="100">
        <v>2.7254</v>
      </c>
      <c r="H54" s="29"/>
      <c r="I54" s="28" t="s">
        <v>965</v>
      </c>
      <c r="J54" s="28" t="s">
        <v>233</v>
      </c>
      <c r="K54" s="28" t="s">
        <v>360</v>
      </c>
      <c r="L54" s="21"/>
      <c r="M54" s="21"/>
    </row>
    <row r="55" spans="2:13" s="25" customFormat="1" ht="54.75" customHeight="1">
      <c r="B55" s="20">
        <f t="shared" si="1"/>
        <v>44</v>
      </c>
      <c r="C55" s="20" t="s">
        <v>3211</v>
      </c>
      <c r="D55" s="22" t="s">
        <v>2538</v>
      </c>
      <c r="E55" s="22" t="s">
        <v>2539</v>
      </c>
      <c r="F55" s="22" t="s">
        <v>2540</v>
      </c>
      <c r="G55" s="108">
        <v>1.6353</v>
      </c>
      <c r="H55" s="109" t="s">
        <v>2310</v>
      </c>
      <c r="I55" s="28" t="s">
        <v>964</v>
      </c>
      <c r="J55" s="28" t="s">
        <v>1812</v>
      </c>
      <c r="K55" s="28" t="s">
        <v>360</v>
      </c>
      <c r="L55" s="21"/>
      <c r="M55" s="21"/>
    </row>
    <row r="56" spans="2:256" s="25" customFormat="1" ht="54.75" customHeight="1">
      <c r="B56" s="20">
        <f t="shared" si="1"/>
        <v>45</v>
      </c>
      <c r="C56" s="20" t="s">
        <v>3212</v>
      </c>
      <c r="D56" s="22" t="s">
        <v>1937</v>
      </c>
      <c r="E56" s="22" t="s">
        <v>1945</v>
      </c>
      <c r="F56" s="22" t="s">
        <v>1944</v>
      </c>
      <c r="G56" s="98">
        <v>30</v>
      </c>
      <c r="H56" s="29"/>
      <c r="I56" s="28" t="s">
        <v>965</v>
      </c>
      <c r="J56" s="28" t="s">
        <v>1010</v>
      </c>
      <c r="K56" s="28" t="s">
        <v>1115</v>
      </c>
      <c r="L56" s="21"/>
      <c r="M56" s="21"/>
      <c r="IV56" s="25">
        <f>SUM(A56:IU56)</f>
        <v>75</v>
      </c>
    </row>
    <row r="57" spans="2:13" s="25" customFormat="1" ht="54.75" customHeight="1">
      <c r="B57" s="20">
        <f t="shared" si="1"/>
        <v>46</v>
      </c>
      <c r="C57" s="20" t="s">
        <v>3213</v>
      </c>
      <c r="D57" s="22" t="s">
        <v>2628</v>
      </c>
      <c r="E57" s="22" t="s">
        <v>2638</v>
      </c>
      <c r="F57" s="22" t="s">
        <v>2636</v>
      </c>
      <c r="G57" s="100">
        <v>0.3792</v>
      </c>
      <c r="H57" s="29">
        <v>48262.55</v>
      </c>
      <c r="I57" s="28" t="s">
        <v>963</v>
      </c>
      <c r="J57" s="28" t="s">
        <v>5</v>
      </c>
      <c r="K57" s="28" t="s">
        <v>674</v>
      </c>
      <c r="L57" s="129"/>
      <c r="M57" s="21"/>
    </row>
    <row r="58" spans="2:256" s="25" customFormat="1" ht="54.75" customHeight="1">
      <c r="B58" s="20">
        <f t="shared" si="1"/>
        <v>47</v>
      </c>
      <c r="C58" s="20" t="s">
        <v>3214</v>
      </c>
      <c r="D58" s="22" t="s">
        <v>436</v>
      </c>
      <c r="E58" s="22" t="s">
        <v>437</v>
      </c>
      <c r="F58" s="22" t="s">
        <v>438</v>
      </c>
      <c r="G58" s="98">
        <v>145.064</v>
      </c>
      <c r="H58" s="29"/>
      <c r="I58" s="21" t="s">
        <v>965</v>
      </c>
      <c r="J58" s="21" t="s">
        <v>1212</v>
      </c>
      <c r="K58" s="21" t="s">
        <v>672</v>
      </c>
      <c r="L58" s="21"/>
      <c r="M58" s="21"/>
      <c r="IV58" s="25">
        <f>SUM(A58:IU58)</f>
        <v>192.064</v>
      </c>
    </row>
    <row r="59" spans="2:13" s="25" customFormat="1" ht="54.75" customHeight="1">
      <c r="B59" s="20">
        <f t="shared" si="1"/>
        <v>48</v>
      </c>
      <c r="C59" s="20" t="s">
        <v>3215</v>
      </c>
      <c r="D59" s="22" t="s">
        <v>2627</v>
      </c>
      <c r="E59" s="22" t="s">
        <v>2633</v>
      </c>
      <c r="F59" s="22" t="s">
        <v>909</v>
      </c>
      <c r="G59" s="100">
        <v>0.2149</v>
      </c>
      <c r="H59" s="29">
        <v>35439.29</v>
      </c>
      <c r="I59" s="28" t="s">
        <v>963</v>
      </c>
      <c r="J59" s="28" t="s">
        <v>5</v>
      </c>
      <c r="K59" s="28" t="s">
        <v>674</v>
      </c>
      <c r="L59" s="129"/>
      <c r="M59" s="21"/>
    </row>
    <row r="60" spans="2:256" s="25" customFormat="1" ht="54.75" customHeight="1">
      <c r="B60" s="20">
        <f t="shared" si="1"/>
        <v>49</v>
      </c>
      <c r="C60" s="20" t="s">
        <v>3216</v>
      </c>
      <c r="D60" s="22" t="s">
        <v>439</v>
      </c>
      <c r="E60" s="22" t="s">
        <v>490</v>
      </c>
      <c r="F60" s="22" t="s">
        <v>491</v>
      </c>
      <c r="G60" s="98">
        <v>100</v>
      </c>
      <c r="H60" s="29"/>
      <c r="I60" s="21" t="s">
        <v>1059</v>
      </c>
      <c r="J60" s="21" t="s">
        <v>1213</v>
      </c>
      <c r="K60" s="21" t="s">
        <v>672</v>
      </c>
      <c r="L60" s="21"/>
      <c r="M60" s="21"/>
      <c r="IV60" s="25">
        <f>SUM(A60:IU60)</f>
        <v>149</v>
      </c>
    </row>
    <row r="61" spans="2:13" s="25" customFormat="1" ht="54.75" customHeight="1">
      <c r="B61" s="20">
        <f t="shared" si="1"/>
        <v>50</v>
      </c>
      <c r="C61" s="20"/>
      <c r="D61" s="22" t="s">
        <v>3547</v>
      </c>
      <c r="E61" s="22" t="s">
        <v>3548</v>
      </c>
      <c r="F61" s="22" t="s">
        <v>3549</v>
      </c>
      <c r="G61" s="108">
        <v>60</v>
      </c>
      <c r="H61" s="109"/>
      <c r="I61" s="28" t="s">
        <v>1059</v>
      </c>
      <c r="J61" s="28" t="s">
        <v>1213</v>
      </c>
      <c r="K61" s="28" t="s">
        <v>1115</v>
      </c>
      <c r="L61" s="21"/>
      <c r="M61" s="21"/>
    </row>
    <row r="62" spans="2:13" s="25" customFormat="1" ht="54.75" customHeight="1">
      <c r="B62" s="20">
        <f t="shared" si="1"/>
        <v>51</v>
      </c>
      <c r="C62" s="20" t="s">
        <v>3217</v>
      </c>
      <c r="D62" s="22" t="s">
        <v>2471</v>
      </c>
      <c r="E62" s="22" t="s">
        <v>2479</v>
      </c>
      <c r="F62" s="22" t="s">
        <v>2480</v>
      </c>
      <c r="G62" s="99">
        <v>0.3695</v>
      </c>
      <c r="H62" s="95">
        <v>22192.83</v>
      </c>
      <c r="I62" s="28" t="s">
        <v>963</v>
      </c>
      <c r="J62" s="28" t="s">
        <v>6</v>
      </c>
      <c r="K62" s="28" t="s">
        <v>674</v>
      </c>
      <c r="L62" s="21"/>
      <c r="M62" s="21"/>
    </row>
    <row r="63" spans="2:256" s="25" customFormat="1" ht="54.75" customHeight="1">
      <c r="B63" s="20">
        <f t="shared" si="1"/>
        <v>52</v>
      </c>
      <c r="C63" s="20" t="s">
        <v>3218</v>
      </c>
      <c r="D63" s="22" t="s">
        <v>2160</v>
      </c>
      <c r="E63" s="22" t="s">
        <v>1711</v>
      </c>
      <c r="F63" s="22" t="s">
        <v>1710</v>
      </c>
      <c r="G63" s="98">
        <v>0.0817</v>
      </c>
      <c r="H63" s="29">
        <v>5200</v>
      </c>
      <c r="I63" s="21" t="s">
        <v>1058</v>
      </c>
      <c r="J63" s="28" t="s">
        <v>1762</v>
      </c>
      <c r="K63" s="28" t="s">
        <v>674</v>
      </c>
      <c r="L63" s="21"/>
      <c r="M63" s="21"/>
      <c r="IV63" s="25">
        <f>SUM(A63:IU63)</f>
        <v>5252.0817</v>
      </c>
    </row>
    <row r="64" spans="2:256" s="25" customFormat="1" ht="54.75" customHeight="1">
      <c r="B64" s="20">
        <f t="shared" si="1"/>
        <v>53</v>
      </c>
      <c r="C64" s="21" t="s">
        <v>107</v>
      </c>
      <c r="D64" s="22" t="s">
        <v>2161</v>
      </c>
      <c r="E64" s="22" t="s">
        <v>715</v>
      </c>
      <c r="F64" s="22" t="s">
        <v>722</v>
      </c>
      <c r="G64" s="98">
        <v>0.6011</v>
      </c>
      <c r="H64" s="29">
        <v>20166</v>
      </c>
      <c r="I64" s="28" t="s">
        <v>963</v>
      </c>
      <c r="J64" s="21" t="s">
        <v>741</v>
      </c>
      <c r="K64" s="28" t="s">
        <v>674</v>
      </c>
      <c r="L64" s="21"/>
      <c r="M64" s="21"/>
      <c r="IV64" s="25">
        <f>SUM(A64:IU64)</f>
        <v>20219.6011</v>
      </c>
    </row>
    <row r="65" spans="2:13" s="25" customFormat="1" ht="54.75" customHeight="1">
      <c r="B65" s="20">
        <f t="shared" si="1"/>
        <v>54</v>
      </c>
      <c r="C65" s="20" t="s">
        <v>3219</v>
      </c>
      <c r="D65" s="22" t="s">
        <v>2434</v>
      </c>
      <c r="E65" s="22" t="s">
        <v>2435</v>
      </c>
      <c r="F65" s="22" t="s">
        <v>2433</v>
      </c>
      <c r="G65" s="98">
        <v>0.3422</v>
      </c>
      <c r="H65" s="29">
        <v>9915.68</v>
      </c>
      <c r="I65" s="28" t="s">
        <v>194</v>
      </c>
      <c r="J65" s="28" t="s">
        <v>428</v>
      </c>
      <c r="K65" s="28" t="s">
        <v>674</v>
      </c>
      <c r="L65" s="21"/>
      <c r="M65" s="21"/>
    </row>
    <row r="66" spans="2:256" s="25" customFormat="1" ht="54.75" customHeight="1">
      <c r="B66" s="20">
        <f t="shared" si="1"/>
        <v>55</v>
      </c>
      <c r="C66" s="20" t="s">
        <v>3220</v>
      </c>
      <c r="D66" s="22" t="s">
        <v>1504</v>
      </c>
      <c r="E66" s="22" t="s">
        <v>1505</v>
      </c>
      <c r="F66" s="22" t="s">
        <v>1503</v>
      </c>
      <c r="G66" s="98">
        <v>284</v>
      </c>
      <c r="H66" s="29"/>
      <c r="I66" s="28" t="s">
        <v>941</v>
      </c>
      <c r="J66" s="28" t="s">
        <v>1506</v>
      </c>
      <c r="K66" s="28" t="s">
        <v>1115</v>
      </c>
      <c r="L66" s="21"/>
      <c r="M66" s="21"/>
      <c r="IV66" s="25">
        <f>SUM(A66:IU66)</f>
        <v>339</v>
      </c>
    </row>
    <row r="67" spans="2:256" s="25" customFormat="1" ht="54.75" customHeight="1">
      <c r="B67" s="20">
        <f t="shared" si="1"/>
        <v>56</v>
      </c>
      <c r="C67" s="20" t="s">
        <v>3221</v>
      </c>
      <c r="D67" s="36" t="s">
        <v>2162</v>
      </c>
      <c r="E67" s="22" t="s">
        <v>1966</v>
      </c>
      <c r="F67" s="22" t="s">
        <v>1965</v>
      </c>
      <c r="G67" s="99">
        <v>0.288</v>
      </c>
      <c r="H67" s="95">
        <v>61294</v>
      </c>
      <c r="I67" s="21" t="s">
        <v>963</v>
      </c>
      <c r="J67" s="28" t="s">
        <v>359</v>
      </c>
      <c r="K67" s="21" t="s">
        <v>674</v>
      </c>
      <c r="L67" s="21"/>
      <c r="M67" s="21"/>
      <c r="IV67" s="25">
        <f>SUM(A67:IU67)</f>
        <v>61350.288</v>
      </c>
    </row>
    <row r="68" spans="2:13" s="25" customFormat="1" ht="54.75" customHeight="1">
      <c r="B68" s="20">
        <f t="shared" si="1"/>
        <v>57</v>
      </c>
      <c r="C68" s="20" t="s">
        <v>3222</v>
      </c>
      <c r="D68" s="22" t="s">
        <v>2531</v>
      </c>
      <c r="E68" s="22" t="s">
        <v>2532</v>
      </c>
      <c r="F68" s="22" t="s">
        <v>2533</v>
      </c>
      <c r="G68" s="108">
        <v>5.3826</v>
      </c>
      <c r="H68" s="109"/>
      <c r="I68" s="28" t="s">
        <v>80</v>
      </c>
      <c r="J68" s="28" t="s">
        <v>2534</v>
      </c>
      <c r="K68" s="28" t="s">
        <v>360</v>
      </c>
      <c r="L68" s="21"/>
      <c r="M68" s="21"/>
    </row>
    <row r="69" spans="2:13" s="25" customFormat="1" ht="54.75" customHeight="1">
      <c r="B69" s="20">
        <f t="shared" si="1"/>
        <v>58</v>
      </c>
      <c r="C69" s="20" t="s">
        <v>3223</v>
      </c>
      <c r="D69" s="22" t="s">
        <v>2447</v>
      </c>
      <c r="E69" s="22" t="s">
        <v>2448</v>
      </c>
      <c r="F69" s="22" t="s">
        <v>2449</v>
      </c>
      <c r="G69" s="98">
        <v>3</v>
      </c>
      <c r="H69" s="29">
        <v>18519.67</v>
      </c>
      <c r="I69" s="28" t="s">
        <v>965</v>
      </c>
      <c r="J69" s="28" t="s">
        <v>2450</v>
      </c>
      <c r="K69" s="28" t="s">
        <v>674</v>
      </c>
      <c r="L69" s="21"/>
      <c r="M69" s="21"/>
    </row>
    <row r="70" spans="2:256" s="25" customFormat="1" ht="54.75" customHeight="1">
      <c r="B70" s="20">
        <f t="shared" si="1"/>
        <v>59</v>
      </c>
      <c r="C70" s="21" t="s">
        <v>3224</v>
      </c>
      <c r="D70" s="22" t="s">
        <v>1388</v>
      </c>
      <c r="E70" s="22" t="s">
        <v>1387</v>
      </c>
      <c r="F70" s="22" t="s">
        <v>1386</v>
      </c>
      <c r="G70" s="98">
        <v>53.19</v>
      </c>
      <c r="H70" s="29"/>
      <c r="I70" s="21" t="s">
        <v>965</v>
      </c>
      <c r="J70" s="21" t="s">
        <v>233</v>
      </c>
      <c r="K70" s="21" t="s">
        <v>672</v>
      </c>
      <c r="L70" s="21"/>
      <c r="M70" s="21"/>
      <c r="IV70" s="25">
        <f aca="true" t="shared" si="3" ref="IV70:IV76">SUM(A70:IU70)</f>
        <v>112.19</v>
      </c>
    </row>
    <row r="71" spans="2:256" s="25" customFormat="1" ht="54.75" customHeight="1">
      <c r="B71" s="20">
        <f t="shared" si="1"/>
        <v>60</v>
      </c>
      <c r="C71" s="20" t="s">
        <v>3225</v>
      </c>
      <c r="D71" s="30" t="s">
        <v>1433</v>
      </c>
      <c r="E71" s="22" t="s">
        <v>1432</v>
      </c>
      <c r="F71" s="22" t="s">
        <v>851</v>
      </c>
      <c r="G71" s="98">
        <v>7.0222</v>
      </c>
      <c r="H71" s="29"/>
      <c r="I71" s="28" t="s">
        <v>1059</v>
      </c>
      <c r="J71" s="28" t="s">
        <v>1213</v>
      </c>
      <c r="K71" s="28" t="s">
        <v>1115</v>
      </c>
      <c r="L71" s="21"/>
      <c r="M71" s="21"/>
      <c r="IV71" s="25">
        <f t="shared" si="3"/>
        <v>67.0222</v>
      </c>
    </row>
    <row r="72" spans="2:256" s="25" customFormat="1" ht="54.75" customHeight="1">
      <c r="B72" s="20">
        <f t="shared" si="1"/>
        <v>61</v>
      </c>
      <c r="C72" s="20" t="s">
        <v>3226</v>
      </c>
      <c r="D72" s="22" t="s">
        <v>1306</v>
      </c>
      <c r="E72" s="22" t="s">
        <v>1305</v>
      </c>
      <c r="F72" s="22" t="s">
        <v>851</v>
      </c>
      <c r="G72" s="98">
        <v>3843.6291</v>
      </c>
      <c r="H72" s="29"/>
      <c r="I72" s="28" t="s">
        <v>1059</v>
      </c>
      <c r="J72" s="28" t="s">
        <v>1213</v>
      </c>
      <c r="K72" s="28" t="s">
        <v>1115</v>
      </c>
      <c r="L72" s="21"/>
      <c r="M72" s="21"/>
      <c r="IV72" s="25">
        <f t="shared" si="3"/>
        <v>3904.6291</v>
      </c>
    </row>
    <row r="73" spans="2:256" s="25" customFormat="1" ht="54.75" customHeight="1">
      <c r="B73" s="20">
        <f t="shared" si="1"/>
        <v>62</v>
      </c>
      <c r="C73" s="20" t="s">
        <v>3227</v>
      </c>
      <c r="D73" s="22" t="s">
        <v>492</v>
      </c>
      <c r="E73" s="22" t="s">
        <v>493</v>
      </c>
      <c r="F73" s="22" t="s">
        <v>295</v>
      </c>
      <c r="G73" s="98">
        <v>86</v>
      </c>
      <c r="H73" s="29"/>
      <c r="I73" s="21" t="s">
        <v>965</v>
      </c>
      <c r="J73" s="21" t="s">
        <v>1212</v>
      </c>
      <c r="K73" s="21" t="s">
        <v>672</v>
      </c>
      <c r="L73" s="21"/>
      <c r="M73" s="21"/>
      <c r="IV73" s="25">
        <f t="shared" si="3"/>
        <v>148</v>
      </c>
    </row>
    <row r="74" spans="2:256" s="25" customFormat="1" ht="54.75" customHeight="1">
      <c r="B74" s="20">
        <f t="shared" si="1"/>
        <v>63</v>
      </c>
      <c r="C74" s="20" t="s">
        <v>1680</v>
      </c>
      <c r="D74" s="22" t="s">
        <v>312</v>
      </c>
      <c r="E74" s="22" t="s">
        <v>314</v>
      </c>
      <c r="F74" s="22" t="s">
        <v>313</v>
      </c>
      <c r="G74" s="98">
        <v>52</v>
      </c>
      <c r="H74" s="29"/>
      <c r="I74" s="28" t="s">
        <v>965</v>
      </c>
      <c r="J74" s="28" t="s">
        <v>233</v>
      </c>
      <c r="K74" s="28" t="s">
        <v>1091</v>
      </c>
      <c r="L74" s="21"/>
      <c r="M74" s="21"/>
      <c r="IV74" s="25">
        <f t="shared" si="3"/>
        <v>115</v>
      </c>
    </row>
    <row r="75" spans="2:256" s="25" customFormat="1" ht="54.75" customHeight="1">
      <c r="B75" s="20">
        <f t="shared" si="1"/>
        <v>64</v>
      </c>
      <c r="C75" s="20" t="s">
        <v>3228</v>
      </c>
      <c r="D75" s="22" t="s">
        <v>2163</v>
      </c>
      <c r="E75" s="22" t="s">
        <v>1457</v>
      </c>
      <c r="F75" s="22" t="s">
        <v>1456</v>
      </c>
      <c r="G75" s="98">
        <v>2.7455</v>
      </c>
      <c r="H75" s="29">
        <v>28243</v>
      </c>
      <c r="I75" s="28" t="s">
        <v>965</v>
      </c>
      <c r="J75" s="28" t="s">
        <v>1212</v>
      </c>
      <c r="K75" s="28" t="s">
        <v>674</v>
      </c>
      <c r="L75" s="21"/>
      <c r="M75" s="21"/>
      <c r="IV75" s="25">
        <f t="shared" si="3"/>
        <v>28309.7455</v>
      </c>
    </row>
    <row r="76" spans="2:256" s="25" customFormat="1" ht="54.75" customHeight="1">
      <c r="B76" s="20">
        <f t="shared" si="1"/>
        <v>65</v>
      </c>
      <c r="C76" s="20" t="s">
        <v>3229</v>
      </c>
      <c r="D76" s="22" t="s">
        <v>2368</v>
      </c>
      <c r="E76" s="22" t="s">
        <v>2370</v>
      </c>
      <c r="F76" s="22" t="s">
        <v>2369</v>
      </c>
      <c r="G76" s="98">
        <v>1.1953</v>
      </c>
      <c r="H76" s="29"/>
      <c r="I76" s="28" t="s">
        <v>965</v>
      </c>
      <c r="J76" s="28" t="s">
        <v>1212</v>
      </c>
      <c r="K76" s="28" t="s">
        <v>360</v>
      </c>
      <c r="L76" s="21"/>
      <c r="M76" s="21"/>
      <c r="IV76" s="25">
        <f t="shared" si="3"/>
        <v>66.1953</v>
      </c>
    </row>
    <row r="77" spans="2:13" s="25" customFormat="1" ht="54.75" customHeight="1">
      <c r="B77" s="20">
        <f aca="true" t="shared" si="4" ref="B77:B140">B76+1</f>
        <v>66</v>
      </c>
      <c r="C77" s="20"/>
      <c r="D77" s="22" t="s">
        <v>3611</v>
      </c>
      <c r="E77" s="22" t="s">
        <v>3623</v>
      </c>
      <c r="F77" s="22" t="s">
        <v>3622</v>
      </c>
      <c r="G77" s="100">
        <v>0.7</v>
      </c>
      <c r="H77" s="29">
        <v>50277.76</v>
      </c>
      <c r="I77" s="28" t="s">
        <v>965</v>
      </c>
      <c r="J77" s="28" t="s">
        <v>3624</v>
      </c>
      <c r="K77" s="28" t="s">
        <v>674</v>
      </c>
      <c r="L77" s="21"/>
      <c r="M77" s="21"/>
    </row>
    <row r="78" spans="2:256" s="25" customFormat="1" ht="54.75" customHeight="1">
      <c r="B78" s="20">
        <f t="shared" si="4"/>
        <v>67</v>
      </c>
      <c r="C78" s="20" t="s">
        <v>3230</v>
      </c>
      <c r="D78" s="22" t="s">
        <v>1686</v>
      </c>
      <c r="E78" s="22" t="s">
        <v>1692</v>
      </c>
      <c r="F78" s="22" t="s">
        <v>1691</v>
      </c>
      <c r="G78" s="98">
        <v>5.2219</v>
      </c>
      <c r="H78" s="29"/>
      <c r="I78" s="28" t="s">
        <v>1059</v>
      </c>
      <c r="J78" s="28" t="s">
        <v>1213</v>
      </c>
      <c r="K78" s="21" t="s">
        <v>1115</v>
      </c>
      <c r="L78" s="21"/>
      <c r="M78" s="21"/>
      <c r="IV78" s="25">
        <f>SUM(A78:IU78)</f>
        <v>72.2219</v>
      </c>
    </row>
    <row r="79" spans="2:13" s="25" customFormat="1" ht="54.75" customHeight="1">
      <c r="B79" s="20">
        <f t="shared" si="4"/>
        <v>68</v>
      </c>
      <c r="C79" s="20" t="s">
        <v>3231</v>
      </c>
      <c r="D79" s="119" t="s">
        <v>2515</v>
      </c>
      <c r="E79" s="119" t="s">
        <v>2519</v>
      </c>
      <c r="F79" s="119" t="s">
        <v>2520</v>
      </c>
      <c r="G79" s="110">
        <v>0.844</v>
      </c>
      <c r="H79" s="110">
        <v>108504</v>
      </c>
      <c r="I79" s="106" t="s">
        <v>1058</v>
      </c>
      <c r="J79" s="112" t="s">
        <v>2522</v>
      </c>
      <c r="K79" s="28" t="s">
        <v>674</v>
      </c>
      <c r="L79" s="114"/>
      <c r="M79" s="114"/>
    </row>
    <row r="80" spans="2:256" s="25" customFormat="1" ht="54.75" customHeight="1">
      <c r="B80" s="20">
        <f t="shared" si="4"/>
        <v>69</v>
      </c>
      <c r="C80" s="20" t="s">
        <v>3232</v>
      </c>
      <c r="D80" s="22" t="s">
        <v>2165</v>
      </c>
      <c r="E80" s="22" t="s">
        <v>1806</v>
      </c>
      <c r="F80" s="22" t="s">
        <v>345</v>
      </c>
      <c r="G80" s="98">
        <v>0.2429</v>
      </c>
      <c r="H80" s="29">
        <v>83824</v>
      </c>
      <c r="I80" s="28" t="s">
        <v>963</v>
      </c>
      <c r="J80" s="28" t="s">
        <v>237</v>
      </c>
      <c r="K80" s="28" t="s">
        <v>674</v>
      </c>
      <c r="L80" s="21"/>
      <c r="M80" s="21"/>
      <c r="IV80" s="25">
        <f>SUM(A80:IU80)</f>
        <v>83893.2429</v>
      </c>
    </row>
    <row r="81" spans="2:256" s="25" customFormat="1" ht="54.75" customHeight="1">
      <c r="B81" s="20">
        <f t="shared" si="4"/>
        <v>70</v>
      </c>
      <c r="C81" s="20" t="s">
        <v>3233</v>
      </c>
      <c r="D81" s="22" t="s">
        <v>2166</v>
      </c>
      <c r="E81" s="22" t="s">
        <v>1806</v>
      </c>
      <c r="F81" s="22" t="s">
        <v>345</v>
      </c>
      <c r="G81" s="98">
        <v>0.3572</v>
      </c>
      <c r="H81" s="29">
        <v>46817</v>
      </c>
      <c r="I81" s="28" t="s">
        <v>963</v>
      </c>
      <c r="J81" s="28" t="s">
        <v>237</v>
      </c>
      <c r="K81" s="28" t="s">
        <v>674</v>
      </c>
      <c r="L81" s="21"/>
      <c r="M81" s="21"/>
      <c r="IV81" s="25">
        <f>SUM(A81:IU81)</f>
        <v>46887.3572</v>
      </c>
    </row>
    <row r="82" spans="1:256" s="25" customFormat="1" ht="54.75" customHeight="1">
      <c r="A82" s="34"/>
      <c r="B82" s="20">
        <f t="shared" si="4"/>
        <v>71</v>
      </c>
      <c r="C82" s="21" t="s">
        <v>117</v>
      </c>
      <c r="D82" s="41" t="s">
        <v>432</v>
      </c>
      <c r="E82" s="22" t="s">
        <v>57</v>
      </c>
      <c r="F82" s="22" t="s">
        <v>824</v>
      </c>
      <c r="G82" s="98">
        <v>4.1276</v>
      </c>
      <c r="H82" s="29"/>
      <c r="I82" s="28" t="s">
        <v>963</v>
      </c>
      <c r="J82" s="28" t="s">
        <v>359</v>
      </c>
      <c r="K82" s="28" t="s">
        <v>360</v>
      </c>
      <c r="L82" s="21"/>
      <c r="M82" s="21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V82" s="25">
        <f>SUM(A82:IU82)</f>
        <v>75.1276</v>
      </c>
    </row>
    <row r="83" spans="2:256" s="25" customFormat="1" ht="54.75" customHeight="1">
      <c r="B83" s="20">
        <f t="shared" si="4"/>
        <v>72</v>
      </c>
      <c r="C83" s="20" t="s">
        <v>1681</v>
      </c>
      <c r="D83" s="22" t="s">
        <v>1170</v>
      </c>
      <c r="E83" s="22" t="s">
        <v>72</v>
      </c>
      <c r="F83" s="22" t="s">
        <v>71</v>
      </c>
      <c r="G83" s="98">
        <v>19.9415</v>
      </c>
      <c r="H83" s="29"/>
      <c r="I83" s="28" t="s">
        <v>965</v>
      </c>
      <c r="J83" s="28" t="s">
        <v>233</v>
      </c>
      <c r="K83" s="28" t="s">
        <v>357</v>
      </c>
      <c r="L83" s="21"/>
      <c r="M83" s="21"/>
      <c r="IV83" s="25">
        <f>SUM(A83:IU83)</f>
        <v>91.9415</v>
      </c>
    </row>
    <row r="84" spans="2:256" s="25" customFormat="1" ht="54.75" customHeight="1">
      <c r="B84" s="20">
        <f t="shared" si="4"/>
        <v>73</v>
      </c>
      <c r="C84" s="20" t="s">
        <v>3235</v>
      </c>
      <c r="D84" s="22" t="s">
        <v>1519</v>
      </c>
      <c r="E84" s="22" t="s">
        <v>1521</v>
      </c>
      <c r="F84" s="22" t="s">
        <v>1520</v>
      </c>
      <c r="G84" s="98">
        <v>5</v>
      </c>
      <c r="H84" s="29"/>
      <c r="I84" s="21" t="s">
        <v>963</v>
      </c>
      <c r="J84" s="21" t="s">
        <v>1240</v>
      </c>
      <c r="K84" s="21" t="s">
        <v>1115</v>
      </c>
      <c r="L84" s="21"/>
      <c r="M84" s="21"/>
      <c r="IV84" s="25">
        <f>SUM(A84:IU84)</f>
        <v>78</v>
      </c>
    </row>
    <row r="85" spans="2:13" s="25" customFormat="1" ht="54.75" customHeight="1">
      <c r="B85" s="20">
        <f t="shared" si="4"/>
        <v>74</v>
      </c>
      <c r="C85" s="20"/>
      <c r="D85" s="22" t="s">
        <v>3600</v>
      </c>
      <c r="E85" s="22" t="s">
        <v>3602</v>
      </c>
      <c r="F85" s="22" t="s">
        <v>3601</v>
      </c>
      <c r="G85" s="100">
        <v>0.321</v>
      </c>
      <c r="H85" s="29">
        <v>37456.08</v>
      </c>
      <c r="I85" s="28" t="s">
        <v>963</v>
      </c>
      <c r="J85" s="28"/>
      <c r="K85" s="28" t="s">
        <v>674</v>
      </c>
      <c r="L85" s="21"/>
      <c r="M85" s="21"/>
    </row>
    <row r="86" spans="2:13" s="25" customFormat="1" ht="54.75" customHeight="1">
      <c r="B86" s="20">
        <f t="shared" si="4"/>
        <v>75</v>
      </c>
      <c r="C86" s="20"/>
      <c r="D86" s="22" t="s">
        <v>3591</v>
      </c>
      <c r="E86" s="22" t="s">
        <v>3592</v>
      </c>
      <c r="F86" s="22" t="s">
        <v>3593</v>
      </c>
      <c r="G86" s="100">
        <v>0.139177</v>
      </c>
      <c r="H86" s="29">
        <v>7211.66</v>
      </c>
      <c r="I86" s="28" t="s">
        <v>1242</v>
      </c>
      <c r="J86" s="28" t="s">
        <v>1090</v>
      </c>
      <c r="K86" s="28" t="s">
        <v>674</v>
      </c>
      <c r="L86" s="21"/>
      <c r="M86" s="21"/>
    </row>
    <row r="87" spans="2:13" s="25" customFormat="1" ht="54.75" customHeight="1">
      <c r="B87" s="20">
        <f t="shared" si="4"/>
        <v>76</v>
      </c>
      <c r="C87" s="20" t="s">
        <v>3236</v>
      </c>
      <c r="D87" s="36" t="s">
        <v>2545</v>
      </c>
      <c r="E87" s="22" t="s">
        <v>2558</v>
      </c>
      <c r="F87" s="22" t="s">
        <v>1069</v>
      </c>
      <c r="G87" s="99">
        <v>0.3148</v>
      </c>
      <c r="H87" s="95">
        <v>65309.79</v>
      </c>
      <c r="I87" s="21" t="s">
        <v>963</v>
      </c>
      <c r="J87" s="21" t="s">
        <v>234</v>
      </c>
      <c r="K87" s="21" t="s">
        <v>674</v>
      </c>
      <c r="L87" s="21"/>
      <c r="M87" s="21"/>
    </row>
    <row r="88" spans="2:13" s="25" customFormat="1" ht="54.75" customHeight="1">
      <c r="B88" s="20">
        <f t="shared" si="4"/>
        <v>77</v>
      </c>
      <c r="C88" s="20"/>
      <c r="D88" s="22" t="s">
        <v>3610</v>
      </c>
      <c r="E88" s="22" t="s">
        <v>3621</v>
      </c>
      <c r="F88" s="22" t="s">
        <v>371</v>
      </c>
      <c r="G88" s="100">
        <v>0.30459</v>
      </c>
      <c r="H88" s="29">
        <v>18314.1</v>
      </c>
      <c r="I88" s="28" t="s">
        <v>1058</v>
      </c>
      <c r="J88" s="28" t="s">
        <v>2522</v>
      </c>
      <c r="K88" s="28" t="s">
        <v>674</v>
      </c>
      <c r="L88" s="21"/>
      <c r="M88" s="21"/>
    </row>
    <row r="89" spans="2:13" s="25" customFormat="1" ht="54.75" customHeight="1">
      <c r="B89" s="20">
        <f t="shared" si="4"/>
        <v>78</v>
      </c>
      <c r="C89" s="20"/>
      <c r="D89" s="22" t="s">
        <v>3550</v>
      </c>
      <c r="E89" s="22" t="s">
        <v>3551</v>
      </c>
      <c r="F89" s="22" t="s">
        <v>3552</v>
      </c>
      <c r="G89" s="108"/>
      <c r="H89" s="109"/>
      <c r="I89" s="28" t="s">
        <v>1060</v>
      </c>
      <c r="J89" s="28" t="s">
        <v>1265</v>
      </c>
      <c r="K89" s="28" t="s">
        <v>360</v>
      </c>
      <c r="L89" s="21"/>
      <c r="M89" s="21"/>
    </row>
    <row r="90" spans="2:256" s="25" customFormat="1" ht="54.75" customHeight="1">
      <c r="B90" s="20">
        <f t="shared" si="4"/>
        <v>79</v>
      </c>
      <c r="C90" s="20" t="s">
        <v>3237</v>
      </c>
      <c r="D90" s="22" t="s">
        <v>2169</v>
      </c>
      <c r="E90" s="22" t="s">
        <v>1431</v>
      </c>
      <c r="F90" s="22" t="s">
        <v>1430</v>
      </c>
      <c r="G90" s="98">
        <v>1.87</v>
      </c>
      <c r="H90" s="29">
        <v>15600</v>
      </c>
      <c r="I90" s="28" t="s">
        <v>965</v>
      </c>
      <c r="J90" s="28" t="s">
        <v>1212</v>
      </c>
      <c r="K90" s="28" t="s">
        <v>674</v>
      </c>
      <c r="L90" s="21"/>
      <c r="M90" s="21"/>
      <c r="IV90" s="25">
        <f>SUM(A90:IU90)</f>
        <v>15680.87</v>
      </c>
    </row>
    <row r="91" spans="2:13" s="25" customFormat="1" ht="54.75" customHeight="1">
      <c r="B91" s="20">
        <f t="shared" si="4"/>
        <v>80</v>
      </c>
      <c r="C91" s="20" t="s">
        <v>3238</v>
      </c>
      <c r="D91" s="22" t="s">
        <v>2429</v>
      </c>
      <c r="E91" s="22" t="s">
        <v>2428</v>
      </c>
      <c r="F91" s="22" t="s">
        <v>2427</v>
      </c>
      <c r="G91" s="98">
        <v>5.9476</v>
      </c>
      <c r="H91" s="29"/>
      <c r="I91" s="28" t="s">
        <v>1057</v>
      </c>
      <c r="J91" s="28" t="s">
        <v>898</v>
      </c>
      <c r="K91" s="28" t="s">
        <v>1115</v>
      </c>
      <c r="L91" s="21"/>
      <c r="M91" s="21"/>
    </row>
    <row r="92" spans="2:256" s="25" customFormat="1" ht="54.75" customHeight="1">
      <c r="B92" s="20">
        <f t="shared" si="4"/>
        <v>81</v>
      </c>
      <c r="C92" s="20" t="s">
        <v>3239</v>
      </c>
      <c r="D92" s="22" t="s">
        <v>1636</v>
      </c>
      <c r="E92" s="22" t="s">
        <v>2646</v>
      </c>
      <c r="F92" s="22" t="s">
        <v>1632</v>
      </c>
      <c r="G92" s="98">
        <v>38.1045</v>
      </c>
      <c r="H92" s="29"/>
      <c r="I92" s="28" t="s">
        <v>1057</v>
      </c>
      <c r="J92" s="28" t="s">
        <v>1633</v>
      </c>
      <c r="K92" s="28" t="s">
        <v>672</v>
      </c>
      <c r="L92" s="21"/>
      <c r="M92" s="21"/>
      <c r="IV92" s="25">
        <f>SUM(A92:IU92)</f>
        <v>119.1045</v>
      </c>
    </row>
    <row r="93" spans="2:13" s="25" customFormat="1" ht="54.75" customHeight="1">
      <c r="B93" s="20">
        <f t="shared" si="4"/>
        <v>82</v>
      </c>
      <c r="C93" s="20"/>
      <c r="D93" s="22" t="s">
        <v>3576</v>
      </c>
      <c r="E93" s="22" t="s">
        <v>3585</v>
      </c>
      <c r="F93" s="22" t="s">
        <v>3584</v>
      </c>
      <c r="G93" s="100">
        <v>0.1658</v>
      </c>
      <c r="H93" s="29">
        <v>5867</v>
      </c>
      <c r="I93" s="28" t="s">
        <v>1057</v>
      </c>
      <c r="J93" s="28" t="s">
        <v>898</v>
      </c>
      <c r="K93" s="28" t="s">
        <v>674</v>
      </c>
      <c r="L93" s="21"/>
      <c r="M93" s="21"/>
    </row>
    <row r="94" spans="2:13" s="25" customFormat="1" ht="54.75" customHeight="1">
      <c r="B94" s="20">
        <f t="shared" si="4"/>
        <v>83</v>
      </c>
      <c r="C94" s="20" t="s">
        <v>3240</v>
      </c>
      <c r="D94" s="22" t="s">
        <v>2549</v>
      </c>
      <c r="E94" s="22" t="s">
        <v>2567</v>
      </c>
      <c r="F94" s="22" t="s">
        <v>2566</v>
      </c>
      <c r="G94" s="100">
        <v>1000</v>
      </c>
      <c r="H94" s="29"/>
      <c r="I94" s="28" t="s">
        <v>1057</v>
      </c>
      <c r="J94" s="28" t="s">
        <v>2568</v>
      </c>
      <c r="K94" s="28" t="s">
        <v>672</v>
      </c>
      <c r="L94" s="21"/>
      <c r="M94" s="21"/>
    </row>
    <row r="95" spans="2:256" s="25" customFormat="1" ht="54.75" customHeight="1">
      <c r="B95" s="20">
        <f t="shared" si="4"/>
        <v>84</v>
      </c>
      <c r="C95" s="20" t="s">
        <v>3241</v>
      </c>
      <c r="D95" s="22" t="s">
        <v>1896</v>
      </c>
      <c r="E95" s="22" t="s">
        <v>3642</v>
      </c>
      <c r="F95" s="22" t="s">
        <v>3641</v>
      </c>
      <c r="G95" s="98">
        <v>3.0602</v>
      </c>
      <c r="H95" s="29"/>
      <c r="I95" s="28" t="s">
        <v>1057</v>
      </c>
      <c r="J95" s="28" t="s">
        <v>898</v>
      </c>
      <c r="K95" s="28" t="s">
        <v>360</v>
      </c>
      <c r="L95" s="21"/>
      <c r="M95" s="21"/>
      <c r="IV95" s="25">
        <f>SUM(A95:IU95)</f>
        <v>87.0602</v>
      </c>
    </row>
    <row r="96" spans="2:256" s="25" customFormat="1" ht="54.75" customHeight="1">
      <c r="B96" s="20">
        <f t="shared" si="4"/>
        <v>85</v>
      </c>
      <c r="C96" s="20" t="s">
        <v>3242</v>
      </c>
      <c r="D96" s="22" t="s">
        <v>1365</v>
      </c>
      <c r="E96" s="22" t="s">
        <v>1366</v>
      </c>
      <c r="F96" s="22" t="s">
        <v>1177</v>
      </c>
      <c r="G96" s="98">
        <v>15.9105</v>
      </c>
      <c r="H96" s="29"/>
      <c r="I96" s="21" t="s">
        <v>1058</v>
      </c>
      <c r="J96" s="28" t="s">
        <v>1303</v>
      </c>
      <c r="K96" s="21" t="s">
        <v>360</v>
      </c>
      <c r="L96" s="21"/>
      <c r="M96" s="21"/>
      <c r="IV96" s="25">
        <f>SUM(A96:IU96)</f>
        <v>100.9105</v>
      </c>
    </row>
    <row r="97" spans="2:256" s="25" customFormat="1" ht="54.75" customHeight="1">
      <c r="B97" s="20">
        <f t="shared" si="4"/>
        <v>86</v>
      </c>
      <c r="C97" s="20" t="s">
        <v>3243</v>
      </c>
      <c r="D97" s="22" t="s">
        <v>2170</v>
      </c>
      <c r="E97" s="22" t="s">
        <v>1178</v>
      </c>
      <c r="F97" s="22" t="s">
        <v>1179</v>
      </c>
      <c r="G97" s="98">
        <v>0.2474</v>
      </c>
      <c r="H97" s="29">
        <v>10874.7</v>
      </c>
      <c r="I97" s="28" t="s">
        <v>964</v>
      </c>
      <c r="J97" s="21" t="s">
        <v>1200</v>
      </c>
      <c r="K97" s="28" t="s">
        <v>674</v>
      </c>
      <c r="L97" s="21"/>
      <c r="M97" s="21"/>
      <c r="IV97" s="25">
        <f>SUM(A97:IU97)</f>
        <v>10960.947400000001</v>
      </c>
    </row>
    <row r="98" spans="2:13" s="25" customFormat="1" ht="70.5" customHeight="1">
      <c r="B98" s="20">
        <f t="shared" si="4"/>
        <v>87</v>
      </c>
      <c r="C98" s="20"/>
      <c r="D98" s="22" t="s">
        <v>3559</v>
      </c>
      <c r="E98" s="22" t="s">
        <v>3560</v>
      </c>
      <c r="F98" s="22" t="s">
        <v>3561</v>
      </c>
      <c r="G98" s="108">
        <v>2.5</v>
      </c>
      <c r="H98" s="109"/>
      <c r="I98" s="28" t="s">
        <v>965</v>
      </c>
      <c r="J98" s="28" t="s">
        <v>3562</v>
      </c>
      <c r="K98" s="28" t="s">
        <v>360</v>
      </c>
      <c r="L98" s="21"/>
      <c r="M98" s="21"/>
    </row>
    <row r="99" spans="2:256" s="25" customFormat="1" ht="54.75" customHeight="1">
      <c r="B99" s="20">
        <f t="shared" si="4"/>
        <v>88</v>
      </c>
      <c r="C99" s="20" t="s">
        <v>3244</v>
      </c>
      <c r="D99" s="22" t="s">
        <v>1446</v>
      </c>
      <c r="E99" s="22" t="s">
        <v>141</v>
      </c>
      <c r="F99" s="22" t="s">
        <v>140</v>
      </c>
      <c r="G99" s="98">
        <v>44.95</v>
      </c>
      <c r="H99" s="29"/>
      <c r="I99" s="28" t="s">
        <v>965</v>
      </c>
      <c r="J99" s="21" t="s">
        <v>233</v>
      </c>
      <c r="K99" s="21" t="s">
        <v>357</v>
      </c>
      <c r="L99" s="24"/>
      <c r="M99" s="24"/>
      <c r="IV99" s="25">
        <f aca="true" t="shared" si="5" ref="IV99:IV108">SUM(A99:IU99)</f>
        <v>132.95</v>
      </c>
    </row>
    <row r="100" spans="2:256" s="25" customFormat="1" ht="54.75" customHeight="1">
      <c r="B100" s="20">
        <f t="shared" si="4"/>
        <v>89</v>
      </c>
      <c r="C100" s="20" t="s">
        <v>3245</v>
      </c>
      <c r="D100" s="22" t="s">
        <v>2171</v>
      </c>
      <c r="E100" s="22" t="s">
        <v>561</v>
      </c>
      <c r="F100" s="22" t="s">
        <v>201</v>
      </c>
      <c r="G100" s="98">
        <v>0.0774</v>
      </c>
      <c r="H100" s="29">
        <v>9393.61</v>
      </c>
      <c r="I100" s="28" t="s">
        <v>963</v>
      </c>
      <c r="J100" s="28" t="s">
        <v>1266</v>
      </c>
      <c r="K100" s="28" t="s">
        <v>674</v>
      </c>
      <c r="L100" s="21"/>
      <c r="M100" s="21"/>
      <c r="IV100" s="25">
        <f t="shared" si="5"/>
        <v>9482.6874</v>
      </c>
    </row>
    <row r="101" spans="2:256" s="25" customFormat="1" ht="54.75" customHeight="1">
      <c r="B101" s="20">
        <f t="shared" si="4"/>
        <v>90</v>
      </c>
      <c r="C101" s="20" t="s">
        <v>1683</v>
      </c>
      <c r="D101" s="22" t="s">
        <v>315</v>
      </c>
      <c r="E101" s="22" t="s">
        <v>242</v>
      </c>
      <c r="F101" s="22" t="s">
        <v>243</v>
      </c>
      <c r="G101" s="98">
        <v>50</v>
      </c>
      <c r="H101" s="29"/>
      <c r="I101" s="28" t="s">
        <v>1062</v>
      </c>
      <c r="J101" s="28" t="s">
        <v>1006</v>
      </c>
      <c r="K101" s="21" t="s">
        <v>672</v>
      </c>
      <c r="L101" s="21"/>
      <c r="M101" s="21"/>
      <c r="IV101" s="25">
        <f t="shared" si="5"/>
        <v>140</v>
      </c>
    </row>
    <row r="102" spans="2:256" s="25" customFormat="1" ht="54.75" customHeight="1">
      <c r="B102" s="20">
        <f t="shared" si="4"/>
        <v>91</v>
      </c>
      <c r="C102" s="20" t="s">
        <v>1684</v>
      </c>
      <c r="D102" s="22" t="s">
        <v>316</v>
      </c>
      <c r="E102" s="22" t="s">
        <v>242</v>
      </c>
      <c r="F102" s="22" t="s">
        <v>243</v>
      </c>
      <c r="G102" s="98">
        <v>25</v>
      </c>
      <c r="H102" s="29"/>
      <c r="I102" s="28" t="s">
        <v>1062</v>
      </c>
      <c r="J102" s="28" t="s">
        <v>1006</v>
      </c>
      <c r="K102" s="21" t="s">
        <v>672</v>
      </c>
      <c r="L102" s="21"/>
      <c r="M102" s="21"/>
      <c r="IV102" s="25">
        <f t="shared" si="5"/>
        <v>116</v>
      </c>
    </row>
    <row r="103" spans="2:256" s="25" customFormat="1" ht="54.75" customHeight="1">
      <c r="B103" s="20">
        <f t="shared" si="4"/>
        <v>92</v>
      </c>
      <c r="C103" s="20" t="s">
        <v>3246</v>
      </c>
      <c r="D103" s="22" t="s">
        <v>2172</v>
      </c>
      <c r="E103" s="22" t="s">
        <v>1440</v>
      </c>
      <c r="F103" s="22" t="s">
        <v>1439</v>
      </c>
      <c r="G103" s="98">
        <v>0.2538</v>
      </c>
      <c r="H103" s="29">
        <v>11463</v>
      </c>
      <c r="I103" s="28" t="s">
        <v>963</v>
      </c>
      <c r="J103" s="28" t="s">
        <v>237</v>
      </c>
      <c r="K103" s="28" t="s">
        <v>674</v>
      </c>
      <c r="L103" s="21"/>
      <c r="M103" s="21"/>
      <c r="IV103" s="25">
        <f t="shared" si="5"/>
        <v>11555.2538</v>
      </c>
    </row>
    <row r="104" spans="2:256" s="25" customFormat="1" ht="54.75" customHeight="1">
      <c r="B104" s="20">
        <f t="shared" si="4"/>
        <v>93</v>
      </c>
      <c r="C104" s="20" t="s">
        <v>3247</v>
      </c>
      <c r="D104" s="22" t="s">
        <v>2440</v>
      </c>
      <c r="E104" s="22" t="s">
        <v>2441</v>
      </c>
      <c r="F104" s="22" t="s">
        <v>2442</v>
      </c>
      <c r="G104" s="98">
        <v>2.372869</v>
      </c>
      <c r="H104" s="29">
        <v>232504.42</v>
      </c>
      <c r="I104" s="28" t="s">
        <v>963</v>
      </c>
      <c r="J104" s="28" t="s">
        <v>6</v>
      </c>
      <c r="K104" s="28" t="s">
        <v>674</v>
      </c>
      <c r="L104" s="21"/>
      <c r="M104" s="21"/>
      <c r="IV104" s="25">
        <f t="shared" si="5"/>
        <v>232599.79286900003</v>
      </c>
    </row>
    <row r="105" spans="2:256" s="25" customFormat="1" ht="54.75" customHeight="1">
      <c r="B105" s="20">
        <f t="shared" si="4"/>
        <v>94</v>
      </c>
      <c r="C105" s="20" t="s">
        <v>3248</v>
      </c>
      <c r="D105" s="22" t="s">
        <v>2603</v>
      </c>
      <c r="E105" s="22" t="s">
        <v>2605</v>
      </c>
      <c r="F105" s="22" t="s">
        <v>2606</v>
      </c>
      <c r="G105" s="98">
        <v>4.747083</v>
      </c>
      <c r="H105" s="29">
        <v>16499.51</v>
      </c>
      <c r="I105" s="28" t="s">
        <v>963</v>
      </c>
      <c r="J105" s="28" t="s">
        <v>6</v>
      </c>
      <c r="K105" s="28" t="s">
        <v>674</v>
      </c>
      <c r="L105" s="21"/>
      <c r="M105" s="47"/>
      <c r="IV105" s="25">
        <f t="shared" si="5"/>
        <v>16598.257082999997</v>
      </c>
    </row>
    <row r="106" spans="2:256" s="25" customFormat="1" ht="54.75" customHeight="1">
      <c r="B106" s="20">
        <f t="shared" si="4"/>
        <v>95</v>
      </c>
      <c r="C106" s="20" t="s">
        <v>3249</v>
      </c>
      <c r="D106" s="22" t="s">
        <v>2602</v>
      </c>
      <c r="E106" s="22" t="s">
        <v>2604</v>
      </c>
      <c r="F106" s="22" t="s">
        <v>2606</v>
      </c>
      <c r="G106" s="98">
        <v>4.747083</v>
      </c>
      <c r="H106" s="29">
        <v>19252.41</v>
      </c>
      <c r="I106" s="28" t="s">
        <v>963</v>
      </c>
      <c r="J106" s="28" t="s">
        <v>6</v>
      </c>
      <c r="K106" s="28" t="s">
        <v>674</v>
      </c>
      <c r="L106" s="21"/>
      <c r="M106" s="120"/>
      <c r="IV106" s="25">
        <f t="shared" si="5"/>
        <v>19352.157083</v>
      </c>
    </row>
    <row r="107" spans="2:256" s="25" customFormat="1" ht="54.75" customHeight="1">
      <c r="B107" s="20">
        <f t="shared" si="4"/>
        <v>96</v>
      </c>
      <c r="C107" s="20" t="s">
        <v>3250</v>
      </c>
      <c r="D107" s="22" t="s">
        <v>2357</v>
      </c>
      <c r="E107" s="22" t="s">
        <v>2358</v>
      </c>
      <c r="F107" s="22" t="s">
        <v>2356</v>
      </c>
      <c r="G107" s="98">
        <v>6.2162</v>
      </c>
      <c r="H107" s="29"/>
      <c r="I107" s="28" t="s">
        <v>964</v>
      </c>
      <c r="J107" s="28" t="s">
        <v>1812</v>
      </c>
      <c r="K107" s="28" t="s">
        <v>1115</v>
      </c>
      <c r="L107" s="21"/>
      <c r="M107" s="21"/>
      <c r="IV107" s="25">
        <f t="shared" si="5"/>
        <v>102.2162</v>
      </c>
    </row>
    <row r="108" spans="2:256" s="25" customFormat="1" ht="54.75" customHeight="1">
      <c r="B108" s="20">
        <f t="shared" si="4"/>
        <v>97</v>
      </c>
      <c r="C108" s="20" t="s">
        <v>3251</v>
      </c>
      <c r="D108" s="22" t="s">
        <v>695</v>
      </c>
      <c r="E108" s="22" t="s">
        <v>1624</v>
      </c>
      <c r="F108" s="22" t="s">
        <v>367</v>
      </c>
      <c r="G108" s="98">
        <v>57</v>
      </c>
      <c r="H108" s="29"/>
      <c r="I108" s="21" t="s">
        <v>1060</v>
      </c>
      <c r="J108" s="21" t="s">
        <v>1265</v>
      </c>
      <c r="K108" s="21" t="s">
        <v>672</v>
      </c>
      <c r="L108" s="21"/>
      <c r="M108" s="21"/>
      <c r="IV108" s="25">
        <f t="shared" si="5"/>
        <v>154</v>
      </c>
    </row>
    <row r="109" spans="2:13" s="25" customFormat="1" ht="54.75" customHeight="1">
      <c r="B109" s="20">
        <f t="shared" si="4"/>
        <v>98</v>
      </c>
      <c r="C109" s="20" t="s">
        <v>3252</v>
      </c>
      <c r="D109" s="22" t="s">
        <v>2554</v>
      </c>
      <c r="E109" s="22" t="s">
        <v>2581</v>
      </c>
      <c r="F109" s="22" t="s">
        <v>2580</v>
      </c>
      <c r="G109" s="100">
        <v>0.437055</v>
      </c>
      <c r="H109" s="29">
        <v>26042.42</v>
      </c>
      <c r="I109" s="28" t="s">
        <v>963</v>
      </c>
      <c r="J109" s="28" t="s">
        <v>6</v>
      </c>
      <c r="K109" s="28" t="s">
        <v>674</v>
      </c>
      <c r="L109" s="21"/>
      <c r="M109" s="21"/>
    </row>
    <row r="110" spans="2:13" s="25" customFormat="1" ht="54.75" customHeight="1">
      <c r="B110" s="20">
        <f t="shared" si="4"/>
        <v>99</v>
      </c>
      <c r="C110" s="20" t="s">
        <v>3253</v>
      </c>
      <c r="D110" s="22" t="s">
        <v>2451</v>
      </c>
      <c r="E110" s="22" t="s">
        <v>2465</v>
      </c>
      <c r="F110" s="22" t="s">
        <v>2464</v>
      </c>
      <c r="G110" s="98">
        <v>0.95</v>
      </c>
      <c r="H110" s="29">
        <v>15903</v>
      </c>
      <c r="I110" s="28" t="s">
        <v>965</v>
      </c>
      <c r="J110" s="28" t="s">
        <v>3</v>
      </c>
      <c r="K110" s="28" t="s">
        <v>674</v>
      </c>
      <c r="L110" s="21"/>
      <c r="M110" s="21"/>
    </row>
    <row r="111" spans="2:256" s="25" customFormat="1" ht="54.75" customHeight="1">
      <c r="B111" s="20">
        <f t="shared" si="4"/>
        <v>100</v>
      </c>
      <c r="C111" s="20" t="s">
        <v>3254</v>
      </c>
      <c r="D111" s="22" t="s">
        <v>2392</v>
      </c>
      <c r="E111" s="22" t="s">
        <v>2391</v>
      </c>
      <c r="F111" s="22" t="s">
        <v>2390</v>
      </c>
      <c r="G111" s="98">
        <v>25</v>
      </c>
      <c r="H111" s="29"/>
      <c r="I111" s="28" t="s">
        <v>965</v>
      </c>
      <c r="J111" s="28" t="s">
        <v>1212</v>
      </c>
      <c r="K111" s="28" t="s">
        <v>672</v>
      </c>
      <c r="L111" s="21"/>
      <c r="M111" s="21"/>
      <c r="IV111" s="25">
        <f aca="true" t="shared" si="6" ref="IV111:IV119">SUM(A111:IU111)</f>
        <v>125</v>
      </c>
    </row>
    <row r="112" spans="2:256" s="25" customFormat="1" ht="54.75" customHeight="1">
      <c r="B112" s="20">
        <f t="shared" si="4"/>
        <v>101</v>
      </c>
      <c r="C112" s="20" t="s">
        <v>3255</v>
      </c>
      <c r="D112" s="22" t="s">
        <v>2393</v>
      </c>
      <c r="E112" s="22" t="s">
        <v>2394</v>
      </c>
      <c r="F112" s="22" t="s">
        <v>2390</v>
      </c>
      <c r="G112" s="98">
        <v>2.3513</v>
      </c>
      <c r="H112" s="29"/>
      <c r="I112" s="28" t="s">
        <v>965</v>
      </c>
      <c r="J112" s="28" t="s">
        <v>1212</v>
      </c>
      <c r="K112" s="28" t="s">
        <v>360</v>
      </c>
      <c r="L112" s="21"/>
      <c r="M112" s="21"/>
      <c r="IV112" s="25">
        <f t="shared" si="6"/>
        <v>103.3513</v>
      </c>
    </row>
    <row r="113" spans="2:256" s="25" customFormat="1" ht="54.75" customHeight="1">
      <c r="B113" s="20">
        <f t="shared" si="4"/>
        <v>102</v>
      </c>
      <c r="C113" s="20" t="s">
        <v>3256</v>
      </c>
      <c r="D113" s="22" t="s">
        <v>1168</v>
      </c>
      <c r="E113" s="22" t="s">
        <v>386</v>
      </c>
      <c r="F113" s="22" t="s">
        <v>722</v>
      </c>
      <c r="G113" s="98">
        <v>1.836</v>
      </c>
      <c r="H113" s="29"/>
      <c r="I113" s="21" t="s">
        <v>963</v>
      </c>
      <c r="J113" s="21" t="s">
        <v>1266</v>
      </c>
      <c r="K113" s="21" t="s">
        <v>360</v>
      </c>
      <c r="L113" s="24"/>
      <c r="M113" s="24"/>
      <c r="IV113" s="25">
        <f t="shared" si="6"/>
        <v>103.836</v>
      </c>
    </row>
    <row r="114" spans="2:256" s="25" customFormat="1" ht="54.75" customHeight="1">
      <c r="B114" s="20">
        <f t="shared" si="4"/>
        <v>103</v>
      </c>
      <c r="C114" s="20" t="s">
        <v>3257</v>
      </c>
      <c r="D114" s="22" t="s">
        <v>2372</v>
      </c>
      <c r="E114" s="22" t="s">
        <v>2373</v>
      </c>
      <c r="F114" s="22" t="s">
        <v>2371</v>
      </c>
      <c r="G114" s="98">
        <v>29.6499</v>
      </c>
      <c r="H114" s="29"/>
      <c r="I114" s="28" t="s">
        <v>965</v>
      </c>
      <c r="J114" s="28" t="s">
        <v>1010</v>
      </c>
      <c r="K114" s="28" t="s">
        <v>357</v>
      </c>
      <c r="L114" s="21"/>
      <c r="M114" s="21"/>
      <c r="IV114" s="25">
        <f t="shared" si="6"/>
        <v>132.6499</v>
      </c>
    </row>
    <row r="115" spans="2:256" s="25" customFormat="1" ht="54.75" customHeight="1">
      <c r="B115" s="20">
        <f t="shared" si="4"/>
        <v>104</v>
      </c>
      <c r="C115" s="20" t="s">
        <v>3258</v>
      </c>
      <c r="D115" s="36" t="s">
        <v>664</v>
      </c>
      <c r="E115" s="22" t="s">
        <v>665</v>
      </c>
      <c r="F115" s="22" t="s">
        <v>666</v>
      </c>
      <c r="G115" s="99">
        <v>7.4742</v>
      </c>
      <c r="H115" s="95"/>
      <c r="I115" s="21" t="s">
        <v>963</v>
      </c>
      <c r="J115" s="21" t="s">
        <v>236</v>
      </c>
      <c r="K115" s="21" t="s">
        <v>1115</v>
      </c>
      <c r="L115" s="21"/>
      <c r="M115" s="21"/>
      <c r="IV115" s="25">
        <f t="shared" si="6"/>
        <v>111.4742</v>
      </c>
    </row>
    <row r="116" spans="2:256" s="25" customFormat="1" ht="54.75" customHeight="1">
      <c r="B116" s="20">
        <f t="shared" si="4"/>
        <v>105</v>
      </c>
      <c r="C116" s="20" t="s">
        <v>3259</v>
      </c>
      <c r="D116" s="22" t="s">
        <v>2174</v>
      </c>
      <c r="E116" s="22" t="s">
        <v>60</v>
      </c>
      <c r="F116" s="22" t="s">
        <v>1052</v>
      </c>
      <c r="G116" s="98">
        <v>0.33</v>
      </c>
      <c r="H116" s="29">
        <v>15000</v>
      </c>
      <c r="I116" s="28" t="s">
        <v>963</v>
      </c>
      <c r="J116" s="28" t="s">
        <v>236</v>
      </c>
      <c r="K116" s="28" t="s">
        <v>674</v>
      </c>
      <c r="L116" s="21"/>
      <c r="M116" s="21"/>
      <c r="IV116" s="25">
        <f t="shared" si="6"/>
        <v>15105.33</v>
      </c>
    </row>
    <row r="117" spans="2:256" s="25" customFormat="1" ht="54.75" customHeight="1">
      <c r="B117" s="20">
        <f t="shared" si="4"/>
        <v>106</v>
      </c>
      <c r="C117" s="20" t="s">
        <v>3260</v>
      </c>
      <c r="D117" s="22" t="s">
        <v>2555</v>
      </c>
      <c r="E117" s="22" t="s">
        <v>2582</v>
      </c>
      <c r="F117" s="22" t="s">
        <v>1237</v>
      </c>
      <c r="G117" s="100">
        <v>1.1864</v>
      </c>
      <c r="H117" s="29">
        <v>18116</v>
      </c>
      <c r="I117" s="28" t="s">
        <v>963</v>
      </c>
      <c r="J117" s="28" t="s">
        <v>237</v>
      </c>
      <c r="K117" s="28" t="s">
        <v>674</v>
      </c>
      <c r="L117" s="21"/>
      <c r="M117" s="21"/>
      <c r="IV117" s="25">
        <f t="shared" si="6"/>
        <v>18223.1864</v>
      </c>
    </row>
    <row r="118" spans="2:256" s="25" customFormat="1" ht="54.75" customHeight="1">
      <c r="B118" s="20">
        <f t="shared" si="4"/>
        <v>107</v>
      </c>
      <c r="C118" s="20" t="s">
        <v>3261</v>
      </c>
      <c r="D118" s="22" t="s">
        <v>2525</v>
      </c>
      <c r="E118" s="22" t="s">
        <v>2526</v>
      </c>
      <c r="F118" s="22" t="s">
        <v>2527</v>
      </c>
      <c r="G118" s="108">
        <v>0.0999</v>
      </c>
      <c r="H118" s="109">
        <v>20230.38</v>
      </c>
      <c r="I118" s="28" t="s">
        <v>963</v>
      </c>
      <c r="J118" s="28" t="s">
        <v>1266</v>
      </c>
      <c r="K118" s="28" t="s">
        <v>674</v>
      </c>
      <c r="L118" s="21"/>
      <c r="M118" s="21"/>
      <c r="IV118" s="25">
        <f t="shared" si="6"/>
        <v>20337.479900000002</v>
      </c>
    </row>
    <row r="119" spans="2:256" s="25" customFormat="1" ht="54.75" customHeight="1">
      <c r="B119" s="20">
        <f t="shared" si="4"/>
        <v>108</v>
      </c>
      <c r="C119" s="20" t="s">
        <v>3262</v>
      </c>
      <c r="D119" s="22" t="s">
        <v>1873</v>
      </c>
      <c r="E119" s="22" t="s">
        <v>1874</v>
      </c>
      <c r="F119" s="22" t="s">
        <v>1875</v>
      </c>
      <c r="G119" s="98">
        <v>143</v>
      </c>
      <c r="H119" s="29"/>
      <c r="I119" s="28" t="s">
        <v>965</v>
      </c>
      <c r="J119" s="28" t="s">
        <v>1212</v>
      </c>
      <c r="K119" s="28" t="s">
        <v>672</v>
      </c>
      <c r="L119" s="21"/>
      <c r="M119" s="21"/>
      <c r="IV119" s="25">
        <f t="shared" si="6"/>
        <v>251</v>
      </c>
    </row>
    <row r="120" spans="2:13" s="25" customFormat="1" ht="54.75" customHeight="1">
      <c r="B120" s="20">
        <f t="shared" si="4"/>
        <v>109</v>
      </c>
      <c r="C120" s="20"/>
      <c r="D120" s="22" t="s">
        <v>3631</v>
      </c>
      <c r="E120" s="22" t="s">
        <v>3636</v>
      </c>
      <c r="F120" s="22" t="s">
        <v>2509</v>
      </c>
      <c r="G120" s="100">
        <v>1.4337</v>
      </c>
      <c r="H120" s="29">
        <v>75912.09</v>
      </c>
      <c r="I120" s="28" t="s">
        <v>963</v>
      </c>
      <c r="J120" s="28" t="s">
        <v>234</v>
      </c>
      <c r="K120" s="28" t="s">
        <v>674</v>
      </c>
      <c r="L120" s="21"/>
      <c r="M120" s="21"/>
    </row>
    <row r="121" spans="2:256" s="25" customFormat="1" ht="54.75" customHeight="1">
      <c r="B121" s="20">
        <f t="shared" si="4"/>
        <v>110</v>
      </c>
      <c r="C121" s="20" t="s">
        <v>3263</v>
      </c>
      <c r="D121" s="22" t="s">
        <v>2175</v>
      </c>
      <c r="E121" s="22" t="s">
        <v>1164</v>
      </c>
      <c r="F121" s="22" t="s">
        <v>3539</v>
      </c>
      <c r="G121" s="99">
        <v>0.244307</v>
      </c>
      <c r="H121" s="95">
        <v>6507.28</v>
      </c>
      <c r="I121" s="28" t="s">
        <v>964</v>
      </c>
      <c r="J121" s="28" t="s">
        <v>1200</v>
      </c>
      <c r="K121" s="28" t="s">
        <v>674</v>
      </c>
      <c r="L121" s="21"/>
      <c r="M121" s="21"/>
      <c r="IV121" s="25">
        <f>SUM(A121:IU121)</f>
        <v>6617.524307</v>
      </c>
    </row>
    <row r="122" spans="2:256" s="25" customFormat="1" ht="54.75" customHeight="1">
      <c r="B122" s="20">
        <f t="shared" si="4"/>
        <v>111</v>
      </c>
      <c r="C122" s="20" t="s">
        <v>3264</v>
      </c>
      <c r="D122" s="22" t="s">
        <v>2379</v>
      </c>
      <c r="E122" s="22" t="s">
        <v>2378</v>
      </c>
      <c r="F122" s="22" t="s">
        <v>2377</v>
      </c>
      <c r="G122" s="98">
        <v>1</v>
      </c>
      <c r="H122" s="29">
        <v>15485.27</v>
      </c>
      <c r="I122" s="28" t="s">
        <v>963</v>
      </c>
      <c r="J122" s="28" t="s">
        <v>237</v>
      </c>
      <c r="K122" s="28" t="s">
        <v>674</v>
      </c>
      <c r="L122" s="21"/>
      <c r="M122" s="21"/>
      <c r="IV122" s="25">
        <f>SUM(A122:IU122)</f>
        <v>15597.27</v>
      </c>
    </row>
    <row r="123" spans="2:13" s="25" customFormat="1" ht="54.75" customHeight="1">
      <c r="B123" s="20">
        <f t="shared" si="4"/>
        <v>112</v>
      </c>
      <c r="C123" s="20"/>
      <c r="D123" s="22" t="s">
        <v>3632</v>
      </c>
      <c r="E123" s="22" t="s">
        <v>3638</v>
      </c>
      <c r="F123" s="22" t="s">
        <v>3637</v>
      </c>
      <c r="G123" s="100">
        <v>0.299</v>
      </c>
      <c r="H123" s="29">
        <v>97712</v>
      </c>
      <c r="I123" s="28" t="s">
        <v>963</v>
      </c>
      <c r="J123" s="28" t="s">
        <v>234</v>
      </c>
      <c r="K123" s="28" t="s">
        <v>674</v>
      </c>
      <c r="L123" s="21"/>
      <c r="M123" s="21"/>
    </row>
    <row r="124" spans="2:256" s="25" customFormat="1" ht="54.75" customHeight="1">
      <c r="B124" s="20">
        <f t="shared" si="4"/>
        <v>113</v>
      </c>
      <c r="C124" s="20" t="s">
        <v>3265</v>
      </c>
      <c r="D124" s="22" t="s">
        <v>1840</v>
      </c>
      <c r="E124" s="22" t="s">
        <v>1844</v>
      </c>
      <c r="F124" s="22" t="s">
        <v>1843</v>
      </c>
      <c r="G124" s="98">
        <v>10.9566</v>
      </c>
      <c r="H124" s="29"/>
      <c r="I124" s="28" t="s">
        <v>194</v>
      </c>
      <c r="J124" s="28" t="s">
        <v>1005</v>
      </c>
      <c r="K124" s="28" t="s">
        <v>1115</v>
      </c>
      <c r="L124" s="21"/>
      <c r="M124" s="21"/>
      <c r="IV124" s="25">
        <f aca="true" t="shared" si="7" ref="IV124:IV132">SUM(A124:IU124)</f>
        <v>123.9566</v>
      </c>
    </row>
    <row r="125" spans="2:256" s="25" customFormat="1" ht="54.75" customHeight="1">
      <c r="B125" s="20">
        <f t="shared" si="4"/>
        <v>114</v>
      </c>
      <c r="C125" s="20" t="s">
        <v>3266</v>
      </c>
      <c r="D125" s="22" t="s">
        <v>2176</v>
      </c>
      <c r="E125" s="36" t="s">
        <v>1163</v>
      </c>
      <c r="F125" s="36" t="s">
        <v>167</v>
      </c>
      <c r="G125" s="98">
        <v>0.2747</v>
      </c>
      <c r="H125" s="29">
        <v>2046.26</v>
      </c>
      <c r="I125" s="28" t="s">
        <v>1058</v>
      </c>
      <c r="J125" s="28" t="s">
        <v>1016</v>
      </c>
      <c r="K125" s="28" t="s">
        <v>674</v>
      </c>
      <c r="L125" s="21"/>
      <c r="M125" s="21"/>
      <c r="IV125" s="25">
        <f t="shared" si="7"/>
        <v>2160.5347</v>
      </c>
    </row>
    <row r="126" spans="2:256" s="25" customFormat="1" ht="54.75" customHeight="1">
      <c r="B126" s="20">
        <f t="shared" si="4"/>
        <v>115</v>
      </c>
      <c r="C126" s="20" t="s">
        <v>3267</v>
      </c>
      <c r="D126" s="22" t="s">
        <v>2339</v>
      </c>
      <c r="E126" s="22" t="s">
        <v>2340</v>
      </c>
      <c r="F126" s="22" t="s">
        <v>2341</v>
      </c>
      <c r="G126" s="99">
        <v>1.35</v>
      </c>
      <c r="H126" s="95" t="s">
        <v>2310</v>
      </c>
      <c r="I126" s="28" t="s">
        <v>963</v>
      </c>
      <c r="J126" s="28" t="s">
        <v>6</v>
      </c>
      <c r="K126" s="28" t="s">
        <v>360</v>
      </c>
      <c r="L126" s="21"/>
      <c r="M126" s="21"/>
      <c r="IV126" s="25">
        <f t="shared" si="7"/>
        <v>116.35</v>
      </c>
    </row>
    <row r="127" spans="2:256" s="25" customFormat="1" ht="54.75" customHeight="1">
      <c r="B127" s="20">
        <f t="shared" si="4"/>
        <v>116</v>
      </c>
      <c r="C127" s="20" t="s">
        <v>3268</v>
      </c>
      <c r="D127" s="22" t="s">
        <v>369</v>
      </c>
      <c r="E127" s="22" t="s">
        <v>370</v>
      </c>
      <c r="F127" s="22" t="s">
        <v>1131</v>
      </c>
      <c r="G127" s="98">
        <v>86</v>
      </c>
      <c r="H127" s="29"/>
      <c r="I127" s="21" t="s">
        <v>965</v>
      </c>
      <c r="J127" s="21" t="s">
        <v>1212</v>
      </c>
      <c r="K127" s="21" t="s">
        <v>672</v>
      </c>
      <c r="L127" s="21"/>
      <c r="M127" s="21"/>
      <c r="IV127" s="25">
        <f t="shared" si="7"/>
        <v>202</v>
      </c>
    </row>
    <row r="128" spans="2:256" s="25" customFormat="1" ht="54.75" customHeight="1">
      <c r="B128" s="20">
        <f t="shared" si="4"/>
        <v>117</v>
      </c>
      <c r="C128" s="20" t="s">
        <v>3269</v>
      </c>
      <c r="D128" s="22" t="s">
        <v>372</v>
      </c>
      <c r="E128" s="22" t="s">
        <v>373</v>
      </c>
      <c r="F128" s="22" t="s">
        <v>1131</v>
      </c>
      <c r="G128" s="98">
        <v>80</v>
      </c>
      <c r="H128" s="29"/>
      <c r="I128" s="21" t="s">
        <v>1061</v>
      </c>
      <c r="J128" s="21" t="s">
        <v>4</v>
      </c>
      <c r="K128" s="21" t="s">
        <v>672</v>
      </c>
      <c r="L128" s="21"/>
      <c r="M128" s="21"/>
      <c r="IV128" s="25">
        <f t="shared" si="7"/>
        <v>197</v>
      </c>
    </row>
    <row r="129" spans="2:256" s="25" customFormat="1" ht="54.75" customHeight="1">
      <c r="B129" s="20">
        <f t="shared" si="4"/>
        <v>118</v>
      </c>
      <c r="C129" s="20" t="s">
        <v>3270</v>
      </c>
      <c r="D129" s="22" t="s">
        <v>374</v>
      </c>
      <c r="E129" s="22" t="s">
        <v>37</v>
      </c>
      <c r="F129" s="22" t="s">
        <v>1131</v>
      </c>
      <c r="G129" s="98">
        <v>100.73</v>
      </c>
      <c r="H129" s="29"/>
      <c r="I129" s="21" t="s">
        <v>965</v>
      </c>
      <c r="J129" s="21" t="s">
        <v>233</v>
      </c>
      <c r="K129" s="21" t="s">
        <v>672</v>
      </c>
      <c r="L129" s="21"/>
      <c r="M129" s="21"/>
      <c r="IV129" s="25">
        <f t="shared" si="7"/>
        <v>218.73000000000002</v>
      </c>
    </row>
    <row r="130" spans="2:256" s="25" customFormat="1" ht="54.75" customHeight="1">
      <c r="B130" s="20">
        <f t="shared" si="4"/>
        <v>119</v>
      </c>
      <c r="C130" s="20" t="s">
        <v>3271</v>
      </c>
      <c r="D130" s="22" t="s">
        <v>38</v>
      </c>
      <c r="E130" s="22" t="s">
        <v>39</v>
      </c>
      <c r="F130" s="22" t="s">
        <v>1131</v>
      </c>
      <c r="G130" s="98">
        <v>26.6</v>
      </c>
      <c r="H130" s="29"/>
      <c r="I130" s="21" t="s">
        <v>965</v>
      </c>
      <c r="J130" s="21" t="s">
        <v>640</v>
      </c>
      <c r="K130" s="21" t="s">
        <v>672</v>
      </c>
      <c r="L130" s="21"/>
      <c r="M130" s="21"/>
      <c r="IV130" s="25">
        <f t="shared" si="7"/>
        <v>145.6</v>
      </c>
    </row>
    <row r="131" spans="2:256" s="25" customFormat="1" ht="54.75" customHeight="1">
      <c r="B131" s="20">
        <f t="shared" si="4"/>
        <v>120</v>
      </c>
      <c r="C131" s="20" t="s">
        <v>3272</v>
      </c>
      <c r="D131" s="22" t="s">
        <v>737</v>
      </c>
      <c r="E131" s="22" t="s">
        <v>9</v>
      </c>
      <c r="F131" s="22" t="s">
        <v>883</v>
      </c>
      <c r="G131" s="98">
        <v>122.284</v>
      </c>
      <c r="H131" s="29"/>
      <c r="I131" s="21" t="s">
        <v>965</v>
      </c>
      <c r="J131" s="21" t="s">
        <v>1212</v>
      </c>
      <c r="K131" s="21" t="s">
        <v>672</v>
      </c>
      <c r="L131" s="21"/>
      <c r="M131" s="21"/>
      <c r="IV131" s="25">
        <f t="shared" si="7"/>
        <v>242.284</v>
      </c>
    </row>
    <row r="132" spans="2:256" s="25" customFormat="1" ht="54.75" customHeight="1">
      <c r="B132" s="20">
        <f t="shared" si="4"/>
        <v>121</v>
      </c>
      <c r="C132" s="20" t="s">
        <v>3273</v>
      </c>
      <c r="D132" s="22" t="s">
        <v>453</v>
      </c>
      <c r="E132" s="22" t="s">
        <v>454</v>
      </c>
      <c r="F132" s="22" t="s">
        <v>455</v>
      </c>
      <c r="G132" s="98">
        <v>50.3156</v>
      </c>
      <c r="H132" s="29"/>
      <c r="I132" s="21" t="s">
        <v>965</v>
      </c>
      <c r="J132" s="21" t="s">
        <v>233</v>
      </c>
      <c r="K132" s="21" t="s">
        <v>672</v>
      </c>
      <c r="L132" s="21"/>
      <c r="M132" s="21"/>
      <c r="IV132" s="25">
        <f t="shared" si="7"/>
        <v>171.31560000000002</v>
      </c>
    </row>
    <row r="133" spans="2:13" s="25" customFormat="1" ht="54.75" customHeight="1">
      <c r="B133" s="20">
        <f t="shared" si="4"/>
        <v>122</v>
      </c>
      <c r="C133" s="20"/>
      <c r="D133" s="22" t="s">
        <v>3569</v>
      </c>
      <c r="E133" s="22" t="s">
        <v>3570</v>
      </c>
      <c r="F133" s="22" t="s">
        <v>3571</v>
      </c>
      <c r="G133" s="108">
        <v>37.3842</v>
      </c>
      <c r="H133" s="109"/>
      <c r="I133" s="28" t="s">
        <v>1062</v>
      </c>
      <c r="J133" s="28"/>
      <c r="K133" s="28" t="s">
        <v>672</v>
      </c>
      <c r="L133" s="21"/>
      <c r="M133" s="21"/>
    </row>
    <row r="134" spans="2:256" s="25" customFormat="1" ht="54.75" customHeight="1">
      <c r="B134" s="20">
        <f t="shared" si="4"/>
        <v>123</v>
      </c>
      <c r="C134" s="20" t="s">
        <v>3274</v>
      </c>
      <c r="D134" s="22" t="s">
        <v>456</v>
      </c>
      <c r="E134" s="22" t="s">
        <v>457</v>
      </c>
      <c r="F134" s="22" t="s">
        <v>458</v>
      </c>
      <c r="G134" s="98">
        <v>79.9</v>
      </c>
      <c r="H134" s="29"/>
      <c r="I134" s="21" t="s">
        <v>194</v>
      </c>
      <c r="J134" s="21" t="s">
        <v>1005</v>
      </c>
      <c r="K134" s="21" t="s">
        <v>672</v>
      </c>
      <c r="L134" s="21"/>
      <c r="M134" s="21"/>
      <c r="IV134" s="25">
        <f aca="true" t="shared" si="8" ref="IV134:IV140">SUM(A134:IU134)</f>
        <v>202.9</v>
      </c>
    </row>
    <row r="135" spans="2:256" s="25" customFormat="1" ht="54.75" customHeight="1">
      <c r="B135" s="20">
        <f t="shared" si="4"/>
        <v>124</v>
      </c>
      <c r="C135" s="20" t="s">
        <v>3275</v>
      </c>
      <c r="D135" s="22" t="s">
        <v>459</v>
      </c>
      <c r="E135" s="22" t="s">
        <v>460</v>
      </c>
      <c r="F135" s="22" t="s">
        <v>390</v>
      </c>
      <c r="G135" s="98">
        <v>100</v>
      </c>
      <c r="H135" s="29"/>
      <c r="I135" s="21" t="s">
        <v>1062</v>
      </c>
      <c r="J135" s="21" t="s">
        <v>1006</v>
      </c>
      <c r="K135" s="21" t="s">
        <v>672</v>
      </c>
      <c r="L135" s="21"/>
      <c r="M135" s="21"/>
      <c r="IV135" s="25">
        <f t="shared" si="8"/>
        <v>224</v>
      </c>
    </row>
    <row r="136" spans="2:256" s="25" customFormat="1" ht="54.75" customHeight="1">
      <c r="B136" s="20">
        <f t="shared" si="4"/>
        <v>125</v>
      </c>
      <c r="C136" s="20" t="s">
        <v>3276</v>
      </c>
      <c r="D136" s="22" t="s">
        <v>1400</v>
      </c>
      <c r="E136" s="22" t="s">
        <v>1399</v>
      </c>
      <c r="F136" s="22" t="s">
        <v>1398</v>
      </c>
      <c r="G136" s="98">
        <v>66.97</v>
      </c>
      <c r="H136" s="29"/>
      <c r="I136" s="28" t="s">
        <v>965</v>
      </c>
      <c r="J136" s="28" t="s">
        <v>640</v>
      </c>
      <c r="K136" s="28" t="s">
        <v>672</v>
      </c>
      <c r="L136" s="21"/>
      <c r="M136" s="21"/>
      <c r="IV136" s="25">
        <f t="shared" si="8"/>
        <v>191.97</v>
      </c>
    </row>
    <row r="137" spans="2:256" s="25" customFormat="1" ht="54.75" customHeight="1">
      <c r="B137" s="20">
        <f t="shared" si="4"/>
        <v>126</v>
      </c>
      <c r="C137" s="20" t="s">
        <v>3277</v>
      </c>
      <c r="D137" s="22" t="s">
        <v>2177</v>
      </c>
      <c r="E137" s="22" t="s">
        <v>1462</v>
      </c>
      <c r="F137" s="22" t="s">
        <v>1461</v>
      </c>
      <c r="G137" s="98">
        <v>0.141</v>
      </c>
      <c r="H137" s="29">
        <v>14182.33</v>
      </c>
      <c r="I137" s="28" t="s">
        <v>963</v>
      </c>
      <c r="J137" s="28" t="s">
        <v>237</v>
      </c>
      <c r="K137" s="28" t="s">
        <v>674</v>
      </c>
      <c r="L137" s="21"/>
      <c r="M137" s="21"/>
      <c r="IV137" s="25">
        <f t="shared" si="8"/>
        <v>14308.471</v>
      </c>
    </row>
    <row r="138" spans="2:256" s="25" customFormat="1" ht="54.75" customHeight="1">
      <c r="B138" s="20">
        <f t="shared" si="4"/>
        <v>127</v>
      </c>
      <c r="C138" s="20" t="s">
        <v>3278</v>
      </c>
      <c r="D138" s="22" t="s">
        <v>2331</v>
      </c>
      <c r="E138" s="22" t="s">
        <v>2332</v>
      </c>
      <c r="F138" s="22" t="s">
        <v>1963</v>
      </c>
      <c r="G138" s="98">
        <v>35.0335</v>
      </c>
      <c r="H138" s="95" t="s">
        <v>2310</v>
      </c>
      <c r="I138" s="28" t="s">
        <v>965</v>
      </c>
      <c r="J138" s="28" t="s">
        <v>233</v>
      </c>
      <c r="K138" s="28" t="s">
        <v>672</v>
      </c>
      <c r="L138" s="21"/>
      <c r="M138" s="21"/>
      <c r="IV138" s="25">
        <f t="shared" si="8"/>
        <v>162.0335</v>
      </c>
    </row>
    <row r="139" spans="2:256" s="25" customFormat="1" ht="54.75" customHeight="1">
      <c r="B139" s="20">
        <f t="shared" si="4"/>
        <v>128</v>
      </c>
      <c r="C139" s="20" t="s">
        <v>3279</v>
      </c>
      <c r="D139" s="33" t="s">
        <v>2178</v>
      </c>
      <c r="E139" s="33" t="s">
        <v>469</v>
      </c>
      <c r="F139" s="33" t="s">
        <v>470</v>
      </c>
      <c r="G139" s="99">
        <v>0.1557</v>
      </c>
      <c r="H139" s="95">
        <v>16374</v>
      </c>
      <c r="I139" s="45" t="s">
        <v>1058</v>
      </c>
      <c r="J139" s="21" t="s">
        <v>1016</v>
      </c>
      <c r="K139" s="21" t="s">
        <v>674</v>
      </c>
      <c r="L139" s="21"/>
      <c r="M139" s="21"/>
      <c r="IV139" s="25">
        <f t="shared" si="8"/>
        <v>16502.1557</v>
      </c>
    </row>
    <row r="140" spans="2:256" s="25" customFormat="1" ht="54.75" customHeight="1">
      <c r="B140" s="20">
        <f t="shared" si="4"/>
        <v>129</v>
      </c>
      <c r="C140" s="20" t="s">
        <v>3280</v>
      </c>
      <c r="D140" s="36" t="s">
        <v>1511</v>
      </c>
      <c r="E140" s="22" t="s">
        <v>1625</v>
      </c>
      <c r="F140" s="22" t="s">
        <v>1512</v>
      </c>
      <c r="G140" s="99">
        <v>110</v>
      </c>
      <c r="H140" s="95"/>
      <c r="I140" s="21" t="s">
        <v>1062</v>
      </c>
      <c r="J140" s="21" t="s">
        <v>1006</v>
      </c>
      <c r="K140" s="21" t="s">
        <v>1115</v>
      </c>
      <c r="L140" s="21"/>
      <c r="M140" s="21"/>
      <c r="IV140" s="25">
        <f t="shared" si="8"/>
        <v>239</v>
      </c>
    </row>
    <row r="141" spans="2:13" s="25" customFormat="1" ht="54.75" customHeight="1">
      <c r="B141" s="20">
        <f aca="true" t="shared" si="9" ref="B141:B204">B140+1</f>
        <v>130</v>
      </c>
      <c r="C141" s="20" t="s">
        <v>3281</v>
      </c>
      <c r="D141" s="36" t="s">
        <v>2548</v>
      </c>
      <c r="E141" s="22" t="s">
        <v>2562</v>
      </c>
      <c r="F141" s="22" t="s">
        <v>2563</v>
      </c>
      <c r="G141" s="99">
        <v>0.2908</v>
      </c>
      <c r="H141" s="95">
        <v>5204.7</v>
      </c>
      <c r="I141" s="21" t="s">
        <v>1058</v>
      </c>
      <c r="J141" s="21" t="s">
        <v>2350</v>
      </c>
      <c r="K141" s="21" t="s">
        <v>674</v>
      </c>
      <c r="L141" s="21"/>
      <c r="M141" s="21"/>
    </row>
    <row r="142" spans="2:256" s="25" customFormat="1" ht="54.75" customHeight="1">
      <c r="B142" s="20">
        <f t="shared" si="9"/>
        <v>131</v>
      </c>
      <c r="C142" s="20" t="s">
        <v>3282</v>
      </c>
      <c r="D142" s="22" t="s">
        <v>2179</v>
      </c>
      <c r="E142" s="22" t="s">
        <v>1501</v>
      </c>
      <c r="F142" s="22" t="s">
        <v>1502</v>
      </c>
      <c r="G142" s="98">
        <v>0.1864</v>
      </c>
      <c r="H142" s="29">
        <v>10070</v>
      </c>
      <c r="I142" s="28" t="s">
        <v>963</v>
      </c>
      <c r="J142" s="28" t="s">
        <v>234</v>
      </c>
      <c r="K142" s="28" t="s">
        <v>674</v>
      </c>
      <c r="L142" s="21"/>
      <c r="M142" s="21"/>
      <c r="IV142" s="25">
        <f aca="true" t="shared" si="10" ref="IV142:IV148">SUM(A142:IU142)</f>
        <v>10201.1864</v>
      </c>
    </row>
    <row r="143" spans="2:256" s="25" customFormat="1" ht="54.75" customHeight="1">
      <c r="B143" s="20">
        <f t="shared" si="9"/>
        <v>132</v>
      </c>
      <c r="C143" s="20" t="s">
        <v>3283</v>
      </c>
      <c r="D143" s="22" t="s">
        <v>2180</v>
      </c>
      <c r="E143" s="22" t="s">
        <v>1586</v>
      </c>
      <c r="F143" s="22" t="s">
        <v>1585</v>
      </c>
      <c r="G143" s="98">
        <v>0.7409</v>
      </c>
      <c r="H143" s="29">
        <v>34059.23</v>
      </c>
      <c r="I143" s="28" t="s">
        <v>965</v>
      </c>
      <c r="J143" s="28" t="s">
        <v>1212</v>
      </c>
      <c r="K143" s="28" t="s">
        <v>674</v>
      </c>
      <c r="L143" s="21"/>
      <c r="M143" s="21"/>
      <c r="IV143" s="25">
        <f t="shared" si="10"/>
        <v>34191.9709</v>
      </c>
    </row>
    <row r="144" spans="2:256" s="25" customFormat="1" ht="54.75" customHeight="1">
      <c r="B144" s="20">
        <f t="shared" si="9"/>
        <v>133</v>
      </c>
      <c r="C144" s="21" t="s">
        <v>516</v>
      </c>
      <c r="D144" s="22" t="s">
        <v>2181</v>
      </c>
      <c r="E144" s="22" t="s">
        <v>1033</v>
      </c>
      <c r="F144" s="22" t="s">
        <v>1032</v>
      </c>
      <c r="G144" s="98">
        <v>1.806864</v>
      </c>
      <c r="H144" s="29">
        <v>45358.29</v>
      </c>
      <c r="I144" s="28" t="s">
        <v>963</v>
      </c>
      <c r="J144" s="28" t="s">
        <v>234</v>
      </c>
      <c r="K144" s="28" t="s">
        <v>674</v>
      </c>
      <c r="L144" s="24"/>
      <c r="M144" s="24"/>
      <c r="IV144" s="25">
        <f t="shared" si="10"/>
        <v>45493.096864</v>
      </c>
    </row>
    <row r="145" spans="2:256" s="25" customFormat="1" ht="54.75" customHeight="1">
      <c r="B145" s="20">
        <f t="shared" si="9"/>
        <v>134</v>
      </c>
      <c r="C145" s="21" t="s">
        <v>517</v>
      </c>
      <c r="D145" s="22" t="s">
        <v>2182</v>
      </c>
      <c r="E145" s="52" t="s">
        <v>385</v>
      </c>
      <c r="F145" s="53" t="s">
        <v>1088</v>
      </c>
      <c r="G145" s="98">
        <v>0.09615</v>
      </c>
      <c r="H145" s="29">
        <v>18018.13</v>
      </c>
      <c r="I145" s="74" t="s">
        <v>963</v>
      </c>
      <c r="J145" s="74" t="s">
        <v>1007</v>
      </c>
      <c r="K145" s="74" t="s">
        <v>674</v>
      </c>
      <c r="L145" s="21"/>
      <c r="M145" s="21"/>
      <c r="IV145" s="25">
        <f t="shared" si="10"/>
        <v>18152.226150000002</v>
      </c>
    </row>
    <row r="146" spans="2:256" s="25" customFormat="1" ht="54.75" customHeight="1">
      <c r="B146" s="20">
        <f t="shared" si="9"/>
        <v>135</v>
      </c>
      <c r="C146" s="20" t="s">
        <v>3284</v>
      </c>
      <c r="D146" s="22" t="s">
        <v>2183</v>
      </c>
      <c r="E146" s="22" t="s">
        <v>1621</v>
      </c>
      <c r="F146" s="22" t="s">
        <v>1124</v>
      </c>
      <c r="G146" s="98">
        <v>1.7329</v>
      </c>
      <c r="H146" s="29">
        <v>69110.78</v>
      </c>
      <c r="I146" s="21" t="s">
        <v>964</v>
      </c>
      <c r="J146" s="21" t="s">
        <v>1241</v>
      </c>
      <c r="K146" s="21" t="s">
        <v>674</v>
      </c>
      <c r="L146" s="21"/>
      <c r="M146" s="21"/>
      <c r="IV146" s="25">
        <f t="shared" si="10"/>
        <v>69247.5129</v>
      </c>
    </row>
    <row r="147" spans="2:256" s="25" customFormat="1" ht="54.75" customHeight="1">
      <c r="B147" s="20">
        <f t="shared" si="9"/>
        <v>136</v>
      </c>
      <c r="C147" s="20" t="s">
        <v>3285</v>
      </c>
      <c r="D147" s="22" t="s">
        <v>2184</v>
      </c>
      <c r="E147" s="22" t="s">
        <v>1708</v>
      </c>
      <c r="F147" s="22" t="s">
        <v>1707</v>
      </c>
      <c r="G147" s="98">
        <v>1.7529</v>
      </c>
      <c r="H147" s="29">
        <v>76895</v>
      </c>
      <c r="I147" s="21" t="s">
        <v>964</v>
      </c>
      <c r="J147" s="28" t="s">
        <v>1241</v>
      </c>
      <c r="K147" s="28" t="s">
        <v>674</v>
      </c>
      <c r="L147" s="21"/>
      <c r="M147" s="21"/>
      <c r="IV147" s="25">
        <f t="shared" si="10"/>
        <v>77032.7529</v>
      </c>
    </row>
    <row r="148" spans="2:256" s="25" customFormat="1" ht="54.75" customHeight="1">
      <c r="B148" s="20">
        <f t="shared" si="9"/>
        <v>137</v>
      </c>
      <c r="C148" s="20" t="s">
        <v>3286</v>
      </c>
      <c r="D148" s="22" t="s">
        <v>2362</v>
      </c>
      <c r="E148" s="22" t="s">
        <v>2364</v>
      </c>
      <c r="F148" s="22" t="s">
        <v>2363</v>
      </c>
      <c r="G148" s="98">
        <v>0.2107</v>
      </c>
      <c r="H148" s="29">
        <v>19827</v>
      </c>
      <c r="I148" s="28" t="s">
        <v>1062</v>
      </c>
      <c r="J148" s="28" t="s">
        <v>641</v>
      </c>
      <c r="K148" s="28" t="s">
        <v>674</v>
      </c>
      <c r="L148" s="21"/>
      <c r="M148" s="21"/>
      <c r="IV148" s="25">
        <f t="shared" si="10"/>
        <v>19964.2107</v>
      </c>
    </row>
    <row r="149" spans="2:13" s="25" customFormat="1" ht="54.75" customHeight="1">
      <c r="B149" s="20">
        <f t="shared" si="9"/>
        <v>138</v>
      </c>
      <c r="C149" s="20" t="s">
        <v>3287</v>
      </c>
      <c r="D149" s="22" t="s">
        <v>2452</v>
      </c>
      <c r="E149" s="22" t="s">
        <v>2455</v>
      </c>
      <c r="F149" s="22" t="s">
        <v>2456</v>
      </c>
      <c r="G149" s="98">
        <v>17.4589</v>
      </c>
      <c r="H149" s="29"/>
      <c r="I149" s="28" t="s">
        <v>1058</v>
      </c>
      <c r="J149" s="28" t="s">
        <v>2457</v>
      </c>
      <c r="K149" s="28" t="s">
        <v>360</v>
      </c>
      <c r="L149" s="21"/>
      <c r="M149" s="21"/>
    </row>
    <row r="150" spans="2:256" s="25" customFormat="1" ht="54.75" customHeight="1">
      <c r="B150" s="20">
        <f t="shared" si="9"/>
        <v>139</v>
      </c>
      <c r="C150" s="20" t="s">
        <v>3288</v>
      </c>
      <c r="D150" s="22" t="s">
        <v>59</v>
      </c>
      <c r="E150" s="22" t="s">
        <v>444</v>
      </c>
      <c r="F150" s="22" t="s">
        <v>1086</v>
      </c>
      <c r="G150" s="98">
        <v>28</v>
      </c>
      <c r="H150" s="29"/>
      <c r="I150" s="21" t="s">
        <v>1061</v>
      </c>
      <c r="J150" s="21" t="s">
        <v>1813</v>
      </c>
      <c r="K150" s="21" t="s">
        <v>672</v>
      </c>
      <c r="L150" s="21"/>
      <c r="M150" s="21"/>
      <c r="IV150" s="25">
        <f>SUM(A150:IU150)</f>
        <v>167</v>
      </c>
    </row>
    <row r="151" spans="2:256" s="25" customFormat="1" ht="54.75" customHeight="1">
      <c r="B151" s="20">
        <f t="shared" si="9"/>
        <v>140</v>
      </c>
      <c r="C151" s="20" t="s">
        <v>3289</v>
      </c>
      <c r="D151" s="22" t="s">
        <v>1268</v>
      </c>
      <c r="E151" s="22" t="s">
        <v>950</v>
      </c>
      <c r="F151" s="22" t="s">
        <v>951</v>
      </c>
      <c r="G151" s="98">
        <v>5.7146</v>
      </c>
      <c r="H151" s="29"/>
      <c r="I151" s="28" t="s">
        <v>965</v>
      </c>
      <c r="J151" s="28" t="s">
        <v>233</v>
      </c>
      <c r="K151" s="28" t="s">
        <v>1115</v>
      </c>
      <c r="L151" s="21"/>
      <c r="M151" s="21"/>
      <c r="IV151" s="25">
        <f>SUM(A151:IU151)</f>
        <v>145.7146</v>
      </c>
    </row>
    <row r="152" spans="2:256" s="25" customFormat="1" ht="54.75" customHeight="1">
      <c r="B152" s="20">
        <f t="shared" si="9"/>
        <v>141</v>
      </c>
      <c r="C152" s="20" t="s">
        <v>3290</v>
      </c>
      <c r="D152" s="22" t="s">
        <v>949</v>
      </c>
      <c r="E152" s="22" t="s">
        <v>950</v>
      </c>
      <c r="F152" s="22" t="s">
        <v>951</v>
      </c>
      <c r="G152" s="98">
        <v>1.3401</v>
      </c>
      <c r="H152" s="29"/>
      <c r="I152" s="28" t="s">
        <v>965</v>
      </c>
      <c r="J152" s="28" t="s">
        <v>233</v>
      </c>
      <c r="K152" s="28" t="s">
        <v>360</v>
      </c>
      <c r="L152" s="21"/>
      <c r="M152" s="21"/>
      <c r="IV152" s="25">
        <f>SUM(A152:IU152)</f>
        <v>142.3401</v>
      </c>
    </row>
    <row r="153" spans="2:256" s="25" customFormat="1" ht="54.75" customHeight="1">
      <c r="B153" s="20">
        <f t="shared" si="9"/>
        <v>142</v>
      </c>
      <c r="C153" s="20" t="s">
        <v>3291</v>
      </c>
      <c r="D153" s="22" t="s">
        <v>22</v>
      </c>
      <c r="E153" s="43" t="s">
        <v>635</v>
      </c>
      <c r="F153" s="22" t="s">
        <v>23</v>
      </c>
      <c r="G153" s="98">
        <v>40</v>
      </c>
      <c r="H153" s="29"/>
      <c r="I153" s="21" t="s">
        <v>965</v>
      </c>
      <c r="J153" s="54" t="s">
        <v>1212</v>
      </c>
      <c r="K153" s="21" t="s">
        <v>672</v>
      </c>
      <c r="L153" s="21"/>
      <c r="M153" s="21"/>
      <c r="IV153" s="25">
        <f>SUM(A153:IU153)</f>
        <v>182</v>
      </c>
    </row>
    <row r="154" spans="2:13" s="25" customFormat="1" ht="54.75" customHeight="1">
      <c r="B154" s="20">
        <f t="shared" si="9"/>
        <v>143</v>
      </c>
      <c r="C154" s="20" t="s">
        <v>3292</v>
      </c>
      <c r="D154" s="22" t="s">
        <v>2607</v>
      </c>
      <c r="E154" s="22" t="s">
        <v>2608</v>
      </c>
      <c r="F154" s="22" t="s">
        <v>1576</v>
      </c>
      <c r="G154" s="98">
        <v>0.29525</v>
      </c>
      <c r="H154" s="29">
        <v>103283.18</v>
      </c>
      <c r="I154" s="28" t="s">
        <v>963</v>
      </c>
      <c r="J154" s="28" t="s">
        <v>234</v>
      </c>
      <c r="K154" s="28" t="s">
        <v>674</v>
      </c>
      <c r="L154" s="21"/>
      <c r="M154" s="120"/>
    </row>
    <row r="155" spans="2:256" s="25" customFormat="1" ht="54.75" customHeight="1">
      <c r="B155" s="20">
        <f t="shared" si="9"/>
        <v>144</v>
      </c>
      <c r="C155" s="20" t="s">
        <v>3293</v>
      </c>
      <c r="D155" s="22" t="s">
        <v>1864</v>
      </c>
      <c r="E155" s="22" t="s">
        <v>1865</v>
      </c>
      <c r="F155" s="22" t="s">
        <v>1863</v>
      </c>
      <c r="G155" s="98">
        <v>525.4174</v>
      </c>
      <c r="H155" s="29"/>
      <c r="I155" s="28" t="s">
        <v>1062</v>
      </c>
      <c r="J155" s="28" t="s">
        <v>2</v>
      </c>
      <c r="K155" s="28" t="s">
        <v>672</v>
      </c>
      <c r="L155" s="21"/>
      <c r="M155" s="21"/>
      <c r="IV155" s="25">
        <f>SUM(A155:IU155)</f>
        <v>669.4174</v>
      </c>
    </row>
    <row r="156" spans="2:256" s="25" customFormat="1" ht="54.75" customHeight="1">
      <c r="B156" s="20">
        <f t="shared" si="9"/>
        <v>145</v>
      </c>
      <c r="C156" s="21" t="s">
        <v>522</v>
      </c>
      <c r="D156" s="22" t="s">
        <v>855</v>
      </c>
      <c r="E156" s="22" t="s">
        <v>557</v>
      </c>
      <c r="F156" s="22" t="s">
        <v>556</v>
      </c>
      <c r="G156" s="98">
        <v>187</v>
      </c>
      <c r="H156" s="29"/>
      <c r="I156" s="21" t="s">
        <v>194</v>
      </c>
      <c r="J156" s="21" t="s">
        <v>1009</v>
      </c>
      <c r="K156" s="21" t="s">
        <v>672</v>
      </c>
      <c r="L156" s="21"/>
      <c r="M156" s="21"/>
      <c r="IV156" s="25">
        <f>SUM(A156:IU156)</f>
        <v>332</v>
      </c>
    </row>
    <row r="157" spans="2:13" s="25" customFormat="1" ht="54.75" customHeight="1">
      <c r="B157" s="20">
        <f t="shared" si="9"/>
        <v>146</v>
      </c>
      <c r="C157" s="20"/>
      <c r="D157" s="22" t="s">
        <v>3556</v>
      </c>
      <c r="E157" s="22" t="s">
        <v>3557</v>
      </c>
      <c r="F157" s="22" t="s">
        <v>3558</v>
      </c>
      <c r="G157" s="108">
        <v>0.2542</v>
      </c>
      <c r="H157" s="109">
        <v>15962.38</v>
      </c>
      <c r="I157" s="28" t="s">
        <v>963</v>
      </c>
      <c r="J157" s="28" t="s">
        <v>1266</v>
      </c>
      <c r="K157" s="28" t="s">
        <v>674</v>
      </c>
      <c r="L157" s="21"/>
      <c r="M157" s="21"/>
    </row>
    <row r="158" spans="2:256" s="25" customFormat="1" ht="54.75" customHeight="1">
      <c r="B158" s="20">
        <f t="shared" si="9"/>
        <v>147</v>
      </c>
      <c r="C158" s="20" t="s">
        <v>3294</v>
      </c>
      <c r="D158" s="22" t="s">
        <v>2496</v>
      </c>
      <c r="E158" s="22" t="s">
        <v>2499</v>
      </c>
      <c r="F158" s="22" t="s">
        <v>2500</v>
      </c>
      <c r="G158" s="102">
        <v>0.1108</v>
      </c>
      <c r="H158" s="102">
        <v>12987.53</v>
      </c>
      <c r="I158" s="28" t="s">
        <v>963</v>
      </c>
      <c r="J158" s="103" t="s">
        <v>237</v>
      </c>
      <c r="K158" s="28" t="s">
        <v>674</v>
      </c>
      <c r="L158" s="104"/>
      <c r="M158" s="104"/>
      <c r="IV158" s="25">
        <f aca="true" t="shared" si="11" ref="IV158:IV169">SUM(A158:IU158)</f>
        <v>13134.640800000001</v>
      </c>
    </row>
    <row r="159" spans="2:256" s="25" customFormat="1" ht="54.75" customHeight="1">
      <c r="B159" s="20">
        <f t="shared" si="9"/>
        <v>148</v>
      </c>
      <c r="C159" s="20" t="s">
        <v>3295</v>
      </c>
      <c r="D159" s="22" t="s">
        <v>1482</v>
      </c>
      <c r="E159" s="22" t="s">
        <v>1481</v>
      </c>
      <c r="F159" s="22" t="s">
        <v>1480</v>
      </c>
      <c r="G159" s="98">
        <v>19.31</v>
      </c>
      <c r="H159" s="29"/>
      <c r="I159" s="21" t="s">
        <v>965</v>
      </c>
      <c r="J159" s="21" t="s">
        <v>3</v>
      </c>
      <c r="K159" s="21" t="s">
        <v>357</v>
      </c>
      <c r="L159" s="24"/>
      <c r="M159" s="24"/>
      <c r="IV159" s="25">
        <f t="shared" si="11"/>
        <v>167.31</v>
      </c>
    </row>
    <row r="160" spans="2:256" s="25" customFormat="1" ht="54.75" customHeight="1">
      <c r="B160" s="20">
        <f t="shared" si="9"/>
        <v>149</v>
      </c>
      <c r="C160" s="20" t="s">
        <v>3296</v>
      </c>
      <c r="D160" s="22" t="s">
        <v>654</v>
      </c>
      <c r="E160" s="22" t="s">
        <v>568</v>
      </c>
      <c r="F160" s="22" t="s">
        <v>565</v>
      </c>
      <c r="G160" s="98">
        <v>19.662</v>
      </c>
      <c r="H160" s="29"/>
      <c r="I160" s="28" t="s">
        <v>965</v>
      </c>
      <c r="J160" s="28" t="s">
        <v>3</v>
      </c>
      <c r="K160" s="28" t="s">
        <v>357</v>
      </c>
      <c r="L160" s="21"/>
      <c r="M160" s="21"/>
      <c r="IV160" s="25">
        <f t="shared" si="11"/>
        <v>168.662</v>
      </c>
    </row>
    <row r="161" spans="2:256" s="25" customFormat="1" ht="54.75" customHeight="1">
      <c r="B161" s="20">
        <f t="shared" si="9"/>
        <v>150</v>
      </c>
      <c r="C161" s="20" t="s">
        <v>3297</v>
      </c>
      <c r="D161" s="22" t="s">
        <v>652</v>
      </c>
      <c r="E161" s="22" t="s">
        <v>567</v>
      </c>
      <c r="F161" s="22" t="s">
        <v>565</v>
      </c>
      <c r="G161" s="98">
        <v>10.8902</v>
      </c>
      <c r="H161" s="29"/>
      <c r="I161" s="28" t="s">
        <v>965</v>
      </c>
      <c r="J161" s="28" t="s">
        <v>3</v>
      </c>
      <c r="K161" s="28" t="s">
        <v>357</v>
      </c>
      <c r="L161" s="21"/>
      <c r="M161" s="21"/>
      <c r="IV161" s="25">
        <f t="shared" si="11"/>
        <v>160.8902</v>
      </c>
    </row>
    <row r="162" spans="2:256" s="25" customFormat="1" ht="54.75" customHeight="1">
      <c r="B162" s="20">
        <f t="shared" si="9"/>
        <v>151</v>
      </c>
      <c r="C162" s="20" t="s">
        <v>3298</v>
      </c>
      <c r="D162" s="22" t="s">
        <v>569</v>
      </c>
      <c r="E162" s="22" t="s">
        <v>566</v>
      </c>
      <c r="F162" s="22" t="s">
        <v>565</v>
      </c>
      <c r="G162" s="98">
        <v>4.87</v>
      </c>
      <c r="H162" s="29"/>
      <c r="I162" s="28" t="s">
        <v>965</v>
      </c>
      <c r="J162" s="28" t="s">
        <v>3</v>
      </c>
      <c r="K162" s="28" t="s">
        <v>357</v>
      </c>
      <c r="L162" s="21"/>
      <c r="M162" s="21"/>
      <c r="IV162" s="25">
        <f t="shared" si="11"/>
        <v>155.87</v>
      </c>
    </row>
    <row r="163" spans="2:256" s="25" customFormat="1" ht="54.75" customHeight="1">
      <c r="B163" s="20">
        <f t="shared" si="9"/>
        <v>152</v>
      </c>
      <c r="C163" s="20" t="s">
        <v>3299</v>
      </c>
      <c r="D163" s="22" t="s">
        <v>673</v>
      </c>
      <c r="E163" s="22" t="s">
        <v>1315</v>
      </c>
      <c r="F163" s="22" t="s">
        <v>675</v>
      </c>
      <c r="G163" s="98">
        <v>44.3529</v>
      </c>
      <c r="H163" s="29"/>
      <c r="I163" s="21" t="s">
        <v>965</v>
      </c>
      <c r="J163" s="21" t="s">
        <v>1010</v>
      </c>
      <c r="K163" s="21" t="s">
        <v>672</v>
      </c>
      <c r="L163" s="21"/>
      <c r="M163" s="21"/>
      <c r="IV163" s="25">
        <f t="shared" si="11"/>
        <v>196.3529</v>
      </c>
    </row>
    <row r="164" spans="1:256" s="25" customFormat="1" ht="54.75" customHeight="1">
      <c r="A164" s="34"/>
      <c r="B164" s="20">
        <f t="shared" si="9"/>
        <v>153</v>
      </c>
      <c r="C164" s="75" t="s">
        <v>3300</v>
      </c>
      <c r="D164" s="31" t="s">
        <v>13</v>
      </c>
      <c r="E164" s="22" t="s">
        <v>14</v>
      </c>
      <c r="F164" s="22" t="s">
        <v>15</v>
      </c>
      <c r="G164" s="98">
        <v>2.8</v>
      </c>
      <c r="H164" s="29"/>
      <c r="I164" s="29" t="s">
        <v>963</v>
      </c>
      <c r="J164" s="29" t="s">
        <v>6</v>
      </c>
      <c r="K164" s="24" t="s">
        <v>1091</v>
      </c>
      <c r="L164" s="21"/>
      <c r="M164" s="21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V164" s="25">
        <f t="shared" si="11"/>
        <v>155.8</v>
      </c>
    </row>
    <row r="165" spans="2:256" s="25" customFormat="1" ht="54.75" customHeight="1">
      <c r="B165" s="20">
        <f t="shared" si="9"/>
        <v>154</v>
      </c>
      <c r="C165" s="20" t="s">
        <v>3301</v>
      </c>
      <c r="D165" s="22" t="s">
        <v>676</v>
      </c>
      <c r="E165" s="22" t="s">
        <v>677</v>
      </c>
      <c r="F165" s="22" t="s">
        <v>69</v>
      </c>
      <c r="G165" s="98">
        <v>216.49</v>
      </c>
      <c r="H165" s="29"/>
      <c r="I165" s="21" t="s">
        <v>964</v>
      </c>
      <c r="J165" s="21" t="s">
        <v>1011</v>
      </c>
      <c r="K165" s="21" t="s">
        <v>672</v>
      </c>
      <c r="L165" s="21"/>
      <c r="M165" s="21"/>
      <c r="IV165" s="25">
        <f t="shared" si="11"/>
        <v>370.49</v>
      </c>
    </row>
    <row r="166" spans="2:256" s="25" customFormat="1" ht="54.75" customHeight="1">
      <c r="B166" s="20">
        <f t="shared" si="9"/>
        <v>155</v>
      </c>
      <c r="C166" s="20" t="s">
        <v>3302</v>
      </c>
      <c r="D166" s="22" t="s">
        <v>678</v>
      </c>
      <c r="E166" s="22" t="s">
        <v>679</v>
      </c>
      <c r="F166" s="22" t="s">
        <v>846</v>
      </c>
      <c r="G166" s="98">
        <v>32.4252</v>
      </c>
      <c r="H166" s="29"/>
      <c r="I166" s="21" t="s">
        <v>965</v>
      </c>
      <c r="J166" s="21" t="s">
        <v>233</v>
      </c>
      <c r="K166" s="21" t="s">
        <v>672</v>
      </c>
      <c r="L166" s="21"/>
      <c r="M166" s="21"/>
      <c r="IV166" s="25">
        <f t="shared" si="11"/>
        <v>187.4252</v>
      </c>
    </row>
    <row r="167" spans="2:256" s="25" customFormat="1" ht="54.75" customHeight="1">
      <c r="B167" s="20">
        <f t="shared" si="9"/>
        <v>156</v>
      </c>
      <c r="C167" s="20" t="s">
        <v>3303</v>
      </c>
      <c r="D167" s="22" t="s">
        <v>2186</v>
      </c>
      <c r="E167" s="22" t="s">
        <v>1819</v>
      </c>
      <c r="F167" s="22" t="s">
        <v>1817</v>
      </c>
      <c r="G167" s="98">
        <v>0.2213</v>
      </c>
      <c r="H167" s="29">
        <v>21190.18</v>
      </c>
      <c r="I167" s="28" t="s">
        <v>963</v>
      </c>
      <c r="J167" s="28" t="s">
        <v>5</v>
      </c>
      <c r="K167" s="28" t="s">
        <v>674</v>
      </c>
      <c r="L167" s="21"/>
      <c r="M167" s="21"/>
      <c r="IV167" s="25">
        <f t="shared" si="11"/>
        <v>21346.4013</v>
      </c>
    </row>
    <row r="168" spans="2:256" s="25" customFormat="1" ht="54.75" customHeight="1">
      <c r="B168" s="20">
        <f t="shared" si="9"/>
        <v>157</v>
      </c>
      <c r="C168" s="20" t="s">
        <v>3304</v>
      </c>
      <c r="D168" s="22" t="s">
        <v>2187</v>
      </c>
      <c r="E168" s="22" t="s">
        <v>1607</v>
      </c>
      <c r="F168" s="22" t="s">
        <v>1606</v>
      </c>
      <c r="G168" s="98">
        <v>0.1749</v>
      </c>
      <c r="H168" s="29">
        <v>12735</v>
      </c>
      <c r="I168" s="21" t="s">
        <v>963</v>
      </c>
      <c r="J168" s="21" t="s">
        <v>234</v>
      </c>
      <c r="K168" s="21" t="s">
        <v>674</v>
      </c>
      <c r="L168" s="21"/>
      <c r="M168" s="21"/>
      <c r="IV168" s="25">
        <f t="shared" si="11"/>
        <v>12892.1749</v>
      </c>
    </row>
    <row r="169" spans="1:256" s="25" customFormat="1" ht="54.75" customHeight="1">
      <c r="A169" s="25">
        <v>0</v>
      </c>
      <c r="B169" s="20">
        <f t="shared" si="9"/>
        <v>158</v>
      </c>
      <c r="C169" s="20" t="s">
        <v>3305</v>
      </c>
      <c r="D169" s="22" t="s">
        <v>706</v>
      </c>
      <c r="E169" s="22" t="s">
        <v>707</v>
      </c>
      <c r="F169" s="22" t="s">
        <v>708</v>
      </c>
      <c r="G169" s="98">
        <v>191.4</v>
      </c>
      <c r="H169" s="29"/>
      <c r="I169" s="21" t="s">
        <v>965</v>
      </c>
      <c r="J169" s="21" t="s">
        <v>233</v>
      </c>
      <c r="K169" s="21" t="s">
        <v>672</v>
      </c>
      <c r="L169" s="21"/>
      <c r="M169" s="21"/>
      <c r="IV169" s="25">
        <f t="shared" si="11"/>
        <v>349.4</v>
      </c>
    </row>
    <row r="170" spans="2:13" s="25" customFormat="1" ht="54.75" customHeight="1">
      <c r="B170" s="20">
        <f t="shared" si="9"/>
        <v>159</v>
      </c>
      <c r="C170" s="20" t="s">
        <v>3306</v>
      </c>
      <c r="D170" s="22" t="s">
        <v>2631</v>
      </c>
      <c r="E170" s="22" t="s">
        <v>2643</v>
      </c>
      <c r="F170" s="22" t="s">
        <v>2642</v>
      </c>
      <c r="G170" s="100">
        <v>0.1904</v>
      </c>
      <c r="H170" s="29">
        <v>28700</v>
      </c>
      <c r="I170" s="28" t="s">
        <v>963</v>
      </c>
      <c r="J170" s="28" t="s">
        <v>236</v>
      </c>
      <c r="K170" s="28" t="s">
        <v>674</v>
      </c>
      <c r="L170" s="129"/>
      <c r="M170" s="21"/>
    </row>
    <row r="171" spans="2:256" s="25" customFormat="1" ht="54.75" customHeight="1">
      <c r="B171" s="20">
        <f t="shared" si="9"/>
        <v>160</v>
      </c>
      <c r="C171" s="20" t="s">
        <v>3307</v>
      </c>
      <c r="D171" s="22" t="s">
        <v>2188</v>
      </c>
      <c r="E171" s="22" t="s">
        <v>1556</v>
      </c>
      <c r="F171" s="22" t="s">
        <v>1557</v>
      </c>
      <c r="G171" s="98">
        <v>0.2106</v>
      </c>
      <c r="H171" s="29">
        <v>5300</v>
      </c>
      <c r="I171" s="28" t="s">
        <v>964</v>
      </c>
      <c r="J171" s="21" t="s">
        <v>1096</v>
      </c>
      <c r="K171" s="21" t="s">
        <v>674</v>
      </c>
      <c r="L171" s="21"/>
      <c r="M171" s="21"/>
      <c r="IV171" s="25">
        <f aca="true" t="shared" si="12" ref="IV171:IV182">SUM(A171:IU171)</f>
        <v>5460.2106</v>
      </c>
    </row>
    <row r="172" spans="2:256" s="25" customFormat="1" ht="54.75" customHeight="1">
      <c r="B172" s="20">
        <f t="shared" si="9"/>
        <v>161</v>
      </c>
      <c r="C172" s="20" t="s">
        <v>3308</v>
      </c>
      <c r="D172" s="36" t="s">
        <v>2189</v>
      </c>
      <c r="E172" s="22" t="s">
        <v>1956</v>
      </c>
      <c r="F172" s="22" t="s">
        <v>1957</v>
      </c>
      <c r="G172" s="99">
        <v>0.7012</v>
      </c>
      <c r="H172" s="95">
        <v>197810</v>
      </c>
      <c r="I172" s="21" t="s">
        <v>963</v>
      </c>
      <c r="J172" s="21" t="s">
        <v>5</v>
      </c>
      <c r="K172" s="21" t="s">
        <v>674</v>
      </c>
      <c r="L172" s="21"/>
      <c r="M172" s="21"/>
      <c r="IV172" s="25">
        <f t="shared" si="12"/>
        <v>197971.7012</v>
      </c>
    </row>
    <row r="173" spans="2:256" s="25" customFormat="1" ht="54.75" customHeight="1">
      <c r="B173" s="20">
        <f t="shared" si="9"/>
        <v>162</v>
      </c>
      <c r="C173" s="22" t="s">
        <v>3309</v>
      </c>
      <c r="D173" s="22" t="s">
        <v>1080</v>
      </c>
      <c r="E173" s="22" t="s">
        <v>1310</v>
      </c>
      <c r="F173" s="22" t="s">
        <v>742</v>
      </c>
      <c r="G173" s="98">
        <v>350</v>
      </c>
      <c r="H173" s="29"/>
      <c r="I173" s="21" t="s">
        <v>1057</v>
      </c>
      <c r="J173" s="21" t="s">
        <v>1311</v>
      </c>
      <c r="K173" s="21" t="s">
        <v>357</v>
      </c>
      <c r="L173" s="21"/>
      <c r="M173" s="21"/>
      <c r="IV173" s="25">
        <f t="shared" si="12"/>
        <v>512</v>
      </c>
    </row>
    <row r="174" spans="2:256" s="25" customFormat="1" ht="54.75" customHeight="1">
      <c r="B174" s="20">
        <f t="shared" si="9"/>
        <v>163</v>
      </c>
      <c r="C174" s="21" t="s">
        <v>528</v>
      </c>
      <c r="D174" s="22" t="s">
        <v>2190</v>
      </c>
      <c r="E174" s="22" t="s">
        <v>228</v>
      </c>
      <c r="F174" s="22" t="s">
        <v>410</v>
      </c>
      <c r="G174" s="98">
        <v>1.3093</v>
      </c>
      <c r="H174" s="29">
        <v>10200</v>
      </c>
      <c r="I174" s="21" t="s">
        <v>1058</v>
      </c>
      <c r="J174" s="28" t="s">
        <v>1016</v>
      </c>
      <c r="K174" s="21" t="s">
        <v>674</v>
      </c>
      <c r="L174" s="21"/>
      <c r="M174" s="21"/>
      <c r="IV174" s="25">
        <f t="shared" si="12"/>
        <v>10364.3093</v>
      </c>
    </row>
    <row r="175" spans="2:256" s="25" customFormat="1" ht="54.75" customHeight="1">
      <c r="B175" s="20">
        <f t="shared" si="9"/>
        <v>164</v>
      </c>
      <c r="C175" s="20" t="s">
        <v>3311</v>
      </c>
      <c r="D175" s="22" t="s">
        <v>2503</v>
      </c>
      <c r="E175" s="22" t="s">
        <v>2508</v>
      </c>
      <c r="F175" s="22" t="s">
        <v>2509</v>
      </c>
      <c r="G175" s="102">
        <v>3.75</v>
      </c>
      <c r="H175" s="102">
        <v>1749</v>
      </c>
      <c r="I175" s="28" t="s">
        <v>963</v>
      </c>
      <c r="J175" s="105" t="s">
        <v>234</v>
      </c>
      <c r="K175" s="28" t="s">
        <v>674</v>
      </c>
      <c r="L175" s="104"/>
      <c r="M175" s="104"/>
      <c r="IV175" s="25">
        <f t="shared" si="12"/>
        <v>1916.75</v>
      </c>
    </row>
    <row r="176" spans="2:256" s="25" customFormat="1" ht="54.75" customHeight="1">
      <c r="B176" s="20">
        <f t="shared" si="9"/>
        <v>165</v>
      </c>
      <c r="C176" s="20" t="s">
        <v>3312</v>
      </c>
      <c r="D176" s="22" t="s">
        <v>1869</v>
      </c>
      <c r="E176" s="22" t="s">
        <v>1870</v>
      </c>
      <c r="F176" s="22" t="s">
        <v>1871</v>
      </c>
      <c r="G176" s="98">
        <v>73.3342</v>
      </c>
      <c r="H176" s="29"/>
      <c r="I176" s="28" t="s">
        <v>965</v>
      </c>
      <c r="J176" s="28" t="s">
        <v>1872</v>
      </c>
      <c r="K176" s="28" t="s">
        <v>672</v>
      </c>
      <c r="L176" s="21"/>
      <c r="M176" s="21"/>
      <c r="IV176" s="25">
        <f t="shared" si="12"/>
        <v>238.3342</v>
      </c>
    </row>
    <row r="177" spans="2:256" s="25" customFormat="1" ht="54.75" customHeight="1">
      <c r="B177" s="20">
        <f t="shared" si="9"/>
        <v>166</v>
      </c>
      <c r="C177" s="20" t="s">
        <v>3313</v>
      </c>
      <c r="D177" s="22" t="s">
        <v>2191</v>
      </c>
      <c r="E177" s="22" t="s">
        <v>1291</v>
      </c>
      <c r="F177" s="22" t="s">
        <v>1289</v>
      </c>
      <c r="G177" s="98">
        <v>0.2775</v>
      </c>
      <c r="H177" s="29">
        <v>5229.2</v>
      </c>
      <c r="I177" s="28" t="s">
        <v>1060</v>
      </c>
      <c r="J177" s="28" t="s">
        <v>42</v>
      </c>
      <c r="K177" s="28" t="s">
        <v>674</v>
      </c>
      <c r="L177" s="21"/>
      <c r="M177" s="21"/>
      <c r="IV177" s="25">
        <f t="shared" si="12"/>
        <v>5395.4775</v>
      </c>
    </row>
    <row r="178" spans="2:256" s="25" customFormat="1" ht="54.75" customHeight="1">
      <c r="B178" s="20">
        <f t="shared" si="9"/>
        <v>167</v>
      </c>
      <c r="C178" s="20" t="s">
        <v>3314</v>
      </c>
      <c r="D178" s="22" t="s">
        <v>1723</v>
      </c>
      <c r="E178" s="22" t="s">
        <v>1724</v>
      </c>
      <c r="F178" s="22" t="s">
        <v>1722</v>
      </c>
      <c r="G178" s="98">
        <v>10.4793</v>
      </c>
      <c r="H178" s="29"/>
      <c r="I178" s="28" t="s">
        <v>964</v>
      </c>
      <c r="J178" s="28" t="s">
        <v>1241</v>
      </c>
      <c r="K178" s="28" t="s">
        <v>360</v>
      </c>
      <c r="L178" s="21"/>
      <c r="M178" s="21"/>
      <c r="IV178" s="25">
        <f t="shared" si="12"/>
        <v>177.4793</v>
      </c>
    </row>
    <row r="179" spans="2:256" s="25" customFormat="1" ht="54.75" customHeight="1">
      <c r="B179" s="20">
        <f t="shared" si="9"/>
        <v>168</v>
      </c>
      <c r="C179" s="20" t="s">
        <v>3315</v>
      </c>
      <c r="D179" s="22" t="s">
        <v>1685</v>
      </c>
      <c r="E179" s="22" t="s">
        <v>1687</v>
      </c>
      <c r="F179" s="22" t="s">
        <v>1688</v>
      </c>
      <c r="G179" s="98">
        <v>15.1309</v>
      </c>
      <c r="H179" s="29"/>
      <c r="I179" s="28" t="s">
        <v>964</v>
      </c>
      <c r="J179" s="28" t="s">
        <v>1241</v>
      </c>
      <c r="K179" s="28" t="s">
        <v>360</v>
      </c>
      <c r="L179" s="21"/>
      <c r="M179" s="21"/>
      <c r="IV179" s="25">
        <f t="shared" si="12"/>
        <v>183.1309</v>
      </c>
    </row>
    <row r="180" spans="2:256" s="25" customFormat="1" ht="54.75" customHeight="1">
      <c r="B180" s="20">
        <f t="shared" si="9"/>
        <v>169</v>
      </c>
      <c r="C180" s="20" t="s">
        <v>3317</v>
      </c>
      <c r="D180" s="22" t="s">
        <v>2408</v>
      </c>
      <c r="E180" s="22" t="s">
        <v>2414</v>
      </c>
      <c r="F180" s="22" t="s">
        <v>2413</v>
      </c>
      <c r="G180" s="98">
        <v>3.2579</v>
      </c>
      <c r="H180" s="29"/>
      <c r="I180" s="28" t="s">
        <v>1058</v>
      </c>
      <c r="J180" s="28"/>
      <c r="K180" s="28" t="s">
        <v>360</v>
      </c>
      <c r="L180" s="21"/>
      <c r="M180" s="21"/>
      <c r="IV180" s="25">
        <f t="shared" si="12"/>
        <v>172.2579</v>
      </c>
    </row>
    <row r="181" spans="2:256" s="25" customFormat="1" ht="54.75" customHeight="1">
      <c r="B181" s="20">
        <f t="shared" si="9"/>
        <v>170</v>
      </c>
      <c r="C181" s="20" t="s">
        <v>3318</v>
      </c>
      <c r="D181" s="22" t="s">
        <v>711</v>
      </c>
      <c r="E181" s="22" t="s">
        <v>405</v>
      </c>
      <c r="F181" s="40" t="s">
        <v>724</v>
      </c>
      <c r="G181" s="98">
        <v>124.32</v>
      </c>
      <c r="H181" s="29"/>
      <c r="I181" s="21" t="s">
        <v>1059</v>
      </c>
      <c r="J181" s="21" t="s">
        <v>1213</v>
      </c>
      <c r="K181" s="21" t="s">
        <v>672</v>
      </c>
      <c r="L181" s="21"/>
      <c r="M181" s="21"/>
      <c r="IV181" s="25">
        <f t="shared" si="12"/>
        <v>294.32</v>
      </c>
    </row>
    <row r="182" spans="2:256" s="25" customFormat="1" ht="54.75" customHeight="1">
      <c r="B182" s="20">
        <f t="shared" si="9"/>
        <v>171</v>
      </c>
      <c r="C182" s="20" t="s">
        <v>3319</v>
      </c>
      <c r="D182" s="22" t="s">
        <v>2192</v>
      </c>
      <c r="E182" s="22" t="s">
        <v>1180</v>
      </c>
      <c r="F182" s="22" t="s">
        <v>1181</v>
      </c>
      <c r="G182" s="98">
        <v>3.6</v>
      </c>
      <c r="H182" s="29">
        <v>55000</v>
      </c>
      <c r="I182" s="21" t="s">
        <v>1058</v>
      </c>
      <c r="J182" s="21" t="s">
        <v>1012</v>
      </c>
      <c r="K182" s="21" t="s">
        <v>674</v>
      </c>
      <c r="L182" s="21"/>
      <c r="M182" s="21"/>
      <c r="IV182" s="25">
        <f t="shared" si="12"/>
        <v>55174.6</v>
      </c>
    </row>
    <row r="183" spans="2:13" s="25" customFormat="1" ht="54.75" customHeight="1">
      <c r="B183" s="20">
        <f t="shared" si="9"/>
        <v>172</v>
      </c>
      <c r="C183" s="20" t="s">
        <v>3320</v>
      </c>
      <c r="D183" s="22" t="s">
        <v>2590</v>
      </c>
      <c r="E183" s="22" t="s">
        <v>2614</v>
      </c>
      <c r="F183" s="22" t="s">
        <v>2613</v>
      </c>
      <c r="G183" s="98">
        <v>10</v>
      </c>
      <c r="H183" s="29"/>
      <c r="I183" s="28" t="s">
        <v>80</v>
      </c>
      <c r="J183" s="28" t="s">
        <v>2534</v>
      </c>
      <c r="K183" s="28" t="s">
        <v>1115</v>
      </c>
      <c r="L183" s="21"/>
      <c r="M183" s="120"/>
    </row>
    <row r="184" spans="2:256" s="25" customFormat="1" ht="54.75" customHeight="1">
      <c r="B184" s="20">
        <f t="shared" si="9"/>
        <v>173</v>
      </c>
      <c r="C184" s="20" t="s">
        <v>3321</v>
      </c>
      <c r="D184" s="22" t="s">
        <v>2193</v>
      </c>
      <c r="E184" s="22" t="s">
        <v>1411</v>
      </c>
      <c r="F184" s="22" t="s">
        <v>1410</v>
      </c>
      <c r="G184" s="98">
        <v>0.2</v>
      </c>
      <c r="H184" s="29">
        <v>10061.91</v>
      </c>
      <c r="I184" s="28" t="s">
        <v>963</v>
      </c>
      <c r="J184" s="28" t="s">
        <v>237</v>
      </c>
      <c r="K184" s="28" t="s">
        <v>674</v>
      </c>
      <c r="L184" s="21"/>
      <c r="M184" s="21"/>
      <c r="IV184" s="25">
        <f aca="true" t="shared" si="13" ref="IV184:IV189">SUM(A184:IU184)</f>
        <v>10235.11</v>
      </c>
    </row>
    <row r="185" spans="2:256" s="25" customFormat="1" ht="54.75" customHeight="1">
      <c r="B185" s="20">
        <f t="shared" si="9"/>
        <v>174</v>
      </c>
      <c r="C185" s="20" t="s">
        <v>3322</v>
      </c>
      <c r="D185" s="22" t="s">
        <v>2353</v>
      </c>
      <c r="E185" s="22" t="s">
        <v>2352</v>
      </c>
      <c r="F185" s="22" t="s">
        <v>2351</v>
      </c>
      <c r="G185" s="98">
        <v>0.5308</v>
      </c>
      <c r="H185" s="29">
        <v>6055.86</v>
      </c>
      <c r="I185" s="28" t="s">
        <v>1058</v>
      </c>
      <c r="J185" s="28" t="s">
        <v>2350</v>
      </c>
      <c r="K185" s="28" t="s">
        <v>674</v>
      </c>
      <c r="L185" s="21"/>
      <c r="M185" s="21"/>
      <c r="IV185" s="25">
        <f t="shared" si="13"/>
        <v>6230.390799999999</v>
      </c>
    </row>
    <row r="186" spans="2:256" s="25" customFormat="1" ht="54.75" customHeight="1">
      <c r="B186" s="20">
        <f t="shared" si="9"/>
        <v>175</v>
      </c>
      <c r="C186" s="20" t="s">
        <v>3323</v>
      </c>
      <c r="D186" s="22" t="s">
        <v>2589</v>
      </c>
      <c r="E186" s="22" t="s">
        <v>2612</v>
      </c>
      <c r="F186" s="22" t="s">
        <v>2611</v>
      </c>
      <c r="G186" s="98">
        <v>0.1697</v>
      </c>
      <c r="H186" s="29">
        <v>25975</v>
      </c>
      <c r="I186" s="28" t="s">
        <v>1058</v>
      </c>
      <c r="J186" s="28" t="s">
        <v>1016</v>
      </c>
      <c r="K186" s="28" t="s">
        <v>674</v>
      </c>
      <c r="L186" s="21"/>
      <c r="M186" s="120"/>
      <c r="IV186" s="25">
        <f t="shared" si="13"/>
        <v>26150.1697</v>
      </c>
    </row>
    <row r="187" spans="2:256" s="25" customFormat="1" ht="54.75" customHeight="1">
      <c r="B187" s="20">
        <f t="shared" si="9"/>
        <v>176</v>
      </c>
      <c r="C187" s="20" t="s">
        <v>3324</v>
      </c>
      <c r="D187" s="30" t="s">
        <v>2194</v>
      </c>
      <c r="E187" s="22" t="s">
        <v>151</v>
      </c>
      <c r="F187" s="22" t="s">
        <v>150</v>
      </c>
      <c r="G187" s="98">
        <v>0.1</v>
      </c>
      <c r="H187" s="29">
        <v>9320</v>
      </c>
      <c r="I187" s="28" t="s">
        <v>1062</v>
      </c>
      <c r="J187" s="21" t="s">
        <v>1006</v>
      </c>
      <c r="K187" s="21" t="s">
        <v>674</v>
      </c>
      <c r="L187" s="24"/>
      <c r="M187" s="24"/>
      <c r="IV187" s="25">
        <f t="shared" si="13"/>
        <v>9496.1</v>
      </c>
    </row>
    <row r="188" spans="2:256" s="25" customFormat="1" ht="54.75" customHeight="1">
      <c r="B188" s="20">
        <f t="shared" si="9"/>
        <v>177</v>
      </c>
      <c r="C188" s="20" t="s">
        <v>3325</v>
      </c>
      <c r="D188" s="30" t="s">
        <v>1436</v>
      </c>
      <c r="E188" s="22" t="s">
        <v>1435</v>
      </c>
      <c r="F188" s="22" t="s">
        <v>1434</v>
      </c>
      <c r="G188" s="98">
        <v>9.96</v>
      </c>
      <c r="H188" s="29"/>
      <c r="I188" s="28" t="s">
        <v>1062</v>
      </c>
      <c r="J188" s="28" t="s">
        <v>1027</v>
      </c>
      <c r="K188" s="28" t="s">
        <v>672</v>
      </c>
      <c r="L188" s="21"/>
      <c r="M188" s="21"/>
      <c r="IV188" s="25">
        <f t="shared" si="13"/>
        <v>186.96</v>
      </c>
    </row>
    <row r="189" spans="2:256" s="25" customFormat="1" ht="54.75" customHeight="1">
      <c r="B189" s="20">
        <f t="shared" si="9"/>
        <v>178</v>
      </c>
      <c r="C189" s="21" t="s">
        <v>534</v>
      </c>
      <c r="D189" s="33" t="s">
        <v>58</v>
      </c>
      <c r="E189" s="22" t="s">
        <v>1227</v>
      </c>
      <c r="F189" s="22" t="s">
        <v>445</v>
      </c>
      <c r="G189" s="98">
        <v>5.2</v>
      </c>
      <c r="H189" s="29"/>
      <c r="I189" s="28" t="s">
        <v>194</v>
      </c>
      <c r="J189" s="28" t="s">
        <v>1013</v>
      </c>
      <c r="K189" s="21" t="s">
        <v>672</v>
      </c>
      <c r="L189" s="21"/>
      <c r="M189" s="21"/>
      <c r="IV189" s="25">
        <f t="shared" si="13"/>
        <v>183.2</v>
      </c>
    </row>
    <row r="190" spans="2:13" s="25" customFormat="1" ht="54.75" customHeight="1">
      <c r="B190" s="20">
        <f t="shared" si="9"/>
        <v>179</v>
      </c>
      <c r="C190" s="20" t="s">
        <v>3326</v>
      </c>
      <c r="D190" s="22" t="s">
        <v>2443</v>
      </c>
      <c r="E190" s="22" t="s">
        <v>2444</v>
      </c>
      <c r="F190" s="22" t="s">
        <v>2445</v>
      </c>
      <c r="G190" s="98">
        <v>0.2041</v>
      </c>
      <c r="H190" s="29">
        <v>15632.17</v>
      </c>
      <c r="I190" s="28" t="s">
        <v>963</v>
      </c>
      <c r="J190" s="28" t="s">
        <v>5</v>
      </c>
      <c r="K190" s="28" t="s">
        <v>674</v>
      </c>
      <c r="L190" s="21"/>
      <c r="M190" s="21"/>
    </row>
    <row r="191" spans="2:256" s="25" customFormat="1" ht="54.75" customHeight="1">
      <c r="B191" s="20">
        <f t="shared" si="9"/>
        <v>180</v>
      </c>
      <c r="C191" s="20" t="s">
        <v>3327</v>
      </c>
      <c r="D191" s="22" t="s">
        <v>2195</v>
      </c>
      <c r="E191" s="22" t="s">
        <v>1709</v>
      </c>
      <c r="F191" s="22" t="s">
        <v>1707</v>
      </c>
      <c r="G191" s="98">
        <v>1.0798</v>
      </c>
      <c r="H191" s="29">
        <v>27815</v>
      </c>
      <c r="I191" s="28" t="s">
        <v>964</v>
      </c>
      <c r="J191" s="28" t="s">
        <v>391</v>
      </c>
      <c r="K191" s="28" t="s">
        <v>674</v>
      </c>
      <c r="L191" s="21"/>
      <c r="M191" s="21"/>
      <c r="IV191" s="25">
        <f aca="true" t="shared" si="14" ref="IV191:IV211">SUM(A191:IU191)</f>
        <v>27996.0798</v>
      </c>
    </row>
    <row r="192" spans="2:256" s="25" customFormat="1" ht="54.75" customHeight="1">
      <c r="B192" s="20">
        <f t="shared" si="9"/>
        <v>181</v>
      </c>
      <c r="C192" s="20" t="s">
        <v>3328</v>
      </c>
      <c r="D192" s="22" t="s">
        <v>206</v>
      </c>
      <c r="E192" s="22" t="s">
        <v>207</v>
      </c>
      <c r="F192" s="22" t="s">
        <v>208</v>
      </c>
      <c r="G192" s="98">
        <v>5.8824</v>
      </c>
      <c r="H192" s="29"/>
      <c r="I192" s="21" t="s">
        <v>965</v>
      </c>
      <c r="J192" s="21" t="s">
        <v>3</v>
      </c>
      <c r="K192" s="24" t="s">
        <v>357</v>
      </c>
      <c r="L192" s="21"/>
      <c r="M192" s="21"/>
      <c r="IV192" s="25">
        <f t="shared" si="14"/>
        <v>186.8824</v>
      </c>
    </row>
    <row r="193" spans="2:256" s="25" customFormat="1" ht="54.75" customHeight="1">
      <c r="B193" s="20">
        <f t="shared" si="9"/>
        <v>182</v>
      </c>
      <c r="C193" s="20" t="s">
        <v>3329</v>
      </c>
      <c r="D193" s="22" t="s">
        <v>291</v>
      </c>
      <c r="E193" s="22" t="s">
        <v>292</v>
      </c>
      <c r="F193" s="22" t="s">
        <v>293</v>
      </c>
      <c r="G193" s="98">
        <v>30.04</v>
      </c>
      <c r="H193" s="29"/>
      <c r="I193" s="28" t="s">
        <v>894</v>
      </c>
      <c r="J193" s="28" t="s">
        <v>464</v>
      </c>
      <c r="K193" s="21" t="s">
        <v>672</v>
      </c>
      <c r="L193" s="21"/>
      <c r="M193" s="21"/>
      <c r="IV193" s="25">
        <f t="shared" si="14"/>
        <v>212.04</v>
      </c>
    </row>
    <row r="194" spans="2:256" s="25" customFormat="1" ht="54.75" customHeight="1">
      <c r="B194" s="20">
        <f t="shared" si="9"/>
        <v>183</v>
      </c>
      <c r="C194" s="20" t="s">
        <v>3330</v>
      </c>
      <c r="D194" s="30" t="s">
        <v>1342</v>
      </c>
      <c r="E194" s="22" t="s">
        <v>1340</v>
      </c>
      <c r="F194" s="22" t="s">
        <v>1338</v>
      </c>
      <c r="G194" s="98">
        <v>42.723</v>
      </c>
      <c r="H194" s="29"/>
      <c r="I194" s="28" t="s">
        <v>965</v>
      </c>
      <c r="J194" s="28" t="s">
        <v>1212</v>
      </c>
      <c r="K194" s="28" t="s">
        <v>357</v>
      </c>
      <c r="L194" s="21"/>
      <c r="M194" s="21"/>
      <c r="IV194" s="25">
        <f t="shared" si="14"/>
        <v>225.723</v>
      </c>
    </row>
    <row r="195" spans="2:256" s="25" customFormat="1" ht="54.75" customHeight="1">
      <c r="B195" s="20">
        <f t="shared" si="9"/>
        <v>184</v>
      </c>
      <c r="C195" s="21" t="s">
        <v>571</v>
      </c>
      <c r="D195" s="33" t="s">
        <v>942</v>
      </c>
      <c r="E195" s="22" t="s">
        <v>1187</v>
      </c>
      <c r="F195" s="22" t="s">
        <v>86</v>
      </c>
      <c r="G195" s="98">
        <v>23.2304</v>
      </c>
      <c r="H195" s="29"/>
      <c r="I195" s="28" t="s">
        <v>1058</v>
      </c>
      <c r="J195" s="28" t="s">
        <v>1016</v>
      </c>
      <c r="K195" s="21" t="s">
        <v>672</v>
      </c>
      <c r="L195" s="21"/>
      <c r="M195" s="21"/>
      <c r="IV195" s="25">
        <f t="shared" si="14"/>
        <v>207.2304</v>
      </c>
    </row>
    <row r="196" spans="2:256" s="25" customFormat="1" ht="54.75" customHeight="1">
      <c r="B196" s="20">
        <f t="shared" si="9"/>
        <v>185</v>
      </c>
      <c r="C196" s="20" t="s">
        <v>3331</v>
      </c>
      <c r="D196" s="22" t="s">
        <v>2618</v>
      </c>
      <c r="E196" s="22" t="s">
        <v>2624</v>
      </c>
      <c r="F196" s="22" t="s">
        <v>2623</v>
      </c>
      <c r="G196" s="100">
        <v>316.172185</v>
      </c>
      <c r="H196" s="29"/>
      <c r="I196" s="28" t="s">
        <v>194</v>
      </c>
      <c r="J196" s="28" t="s">
        <v>2625</v>
      </c>
      <c r="K196" s="28" t="s">
        <v>672</v>
      </c>
      <c r="L196" s="21"/>
      <c r="M196" s="120"/>
      <c r="IV196" s="25">
        <f t="shared" si="14"/>
        <v>501.172185</v>
      </c>
    </row>
    <row r="197" spans="2:256" s="25" customFormat="1" ht="54.75" customHeight="1">
      <c r="B197" s="20">
        <f t="shared" si="9"/>
        <v>186</v>
      </c>
      <c r="C197" s="20" t="s">
        <v>578</v>
      </c>
      <c r="D197" s="22" t="s">
        <v>1856</v>
      </c>
      <c r="E197" s="22" t="s">
        <v>1857</v>
      </c>
      <c r="F197" s="30" t="s">
        <v>1198</v>
      </c>
      <c r="G197" s="98">
        <v>1.4951</v>
      </c>
      <c r="H197" s="29"/>
      <c r="I197" s="28" t="s">
        <v>965</v>
      </c>
      <c r="J197" s="28" t="s">
        <v>1010</v>
      </c>
      <c r="K197" s="28" t="s">
        <v>360</v>
      </c>
      <c r="L197" s="21"/>
      <c r="M197" s="21"/>
      <c r="IV197" s="25">
        <f t="shared" si="14"/>
        <v>187.4951</v>
      </c>
    </row>
    <row r="198" spans="2:256" s="25" customFormat="1" ht="54.75" customHeight="1">
      <c r="B198" s="20">
        <f t="shared" si="9"/>
        <v>187</v>
      </c>
      <c r="C198" s="20" t="s">
        <v>3332</v>
      </c>
      <c r="D198" s="22" t="s">
        <v>2336</v>
      </c>
      <c r="E198" s="22" t="s">
        <v>2337</v>
      </c>
      <c r="F198" s="22" t="s">
        <v>2338</v>
      </c>
      <c r="G198" s="99">
        <v>1.9152</v>
      </c>
      <c r="H198" s="95"/>
      <c r="I198" s="28" t="s">
        <v>1057</v>
      </c>
      <c r="J198" s="28" t="s">
        <v>898</v>
      </c>
      <c r="K198" s="28" t="s">
        <v>360</v>
      </c>
      <c r="L198" s="21"/>
      <c r="M198" s="21"/>
      <c r="IV198" s="25">
        <f t="shared" si="14"/>
        <v>188.9152</v>
      </c>
    </row>
    <row r="199" spans="2:256" s="25" customFormat="1" ht="54.75" customHeight="1">
      <c r="B199" s="20">
        <f t="shared" si="9"/>
        <v>188</v>
      </c>
      <c r="C199" s="20" t="s">
        <v>3333</v>
      </c>
      <c r="D199" s="22" t="s">
        <v>2197</v>
      </c>
      <c r="E199" s="22" t="s">
        <v>1330</v>
      </c>
      <c r="F199" s="22" t="s">
        <v>1329</v>
      </c>
      <c r="G199" s="98">
        <v>1</v>
      </c>
      <c r="H199" s="29">
        <v>6529.8</v>
      </c>
      <c r="I199" s="28" t="s">
        <v>963</v>
      </c>
      <c r="J199" s="28" t="s">
        <v>236</v>
      </c>
      <c r="K199" s="28" t="s">
        <v>674</v>
      </c>
      <c r="L199" s="21"/>
      <c r="M199" s="21"/>
      <c r="IV199" s="25">
        <f t="shared" si="14"/>
        <v>6718.8</v>
      </c>
    </row>
    <row r="200" spans="2:256" s="25" customFormat="1" ht="54.75" customHeight="1">
      <c r="B200" s="20">
        <f t="shared" si="9"/>
        <v>189</v>
      </c>
      <c r="C200" s="20" t="s">
        <v>3334</v>
      </c>
      <c r="D200" s="22" t="s">
        <v>850</v>
      </c>
      <c r="E200" s="22" t="s">
        <v>1622</v>
      </c>
      <c r="F200" s="22" t="s">
        <v>481</v>
      </c>
      <c r="G200" s="98">
        <v>177.58</v>
      </c>
      <c r="H200" s="29"/>
      <c r="I200" s="21" t="s">
        <v>964</v>
      </c>
      <c r="J200" s="21" t="s">
        <v>1812</v>
      </c>
      <c r="K200" s="21" t="s">
        <v>672</v>
      </c>
      <c r="L200" s="24"/>
      <c r="M200" s="24"/>
      <c r="IV200" s="25">
        <f t="shared" si="14"/>
        <v>366.58000000000004</v>
      </c>
    </row>
    <row r="201" spans="2:256" s="25" customFormat="1" ht="54.75" customHeight="1">
      <c r="B201" s="20">
        <f t="shared" si="9"/>
        <v>190</v>
      </c>
      <c r="C201" s="20" t="s">
        <v>3335</v>
      </c>
      <c r="D201" s="22" t="s">
        <v>2342</v>
      </c>
      <c r="E201" s="22" t="s">
        <v>2343</v>
      </c>
      <c r="F201" s="22" t="s">
        <v>2344</v>
      </c>
      <c r="G201" s="99">
        <v>0.0962</v>
      </c>
      <c r="H201" s="95">
        <v>10800</v>
      </c>
      <c r="I201" s="28" t="s">
        <v>1060</v>
      </c>
      <c r="J201" s="28" t="s">
        <v>1090</v>
      </c>
      <c r="K201" s="28" t="s">
        <v>674</v>
      </c>
      <c r="L201" s="21"/>
      <c r="M201" s="21"/>
      <c r="IV201" s="25">
        <f t="shared" si="14"/>
        <v>10990.0962</v>
      </c>
    </row>
    <row r="202" spans="2:256" s="25" customFormat="1" ht="54.75" customHeight="1">
      <c r="B202" s="20">
        <f t="shared" si="9"/>
        <v>191</v>
      </c>
      <c r="C202" s="20" t="s">
        <v>3336</v>
      </c>
      <c r="D202" s="22" t="s">
        <v>1406</v>
      </c>
      <c r="E202" s="22" t="s">
        <v>1405</v>
      </c>
      <c r="F202" s="22" t="s">
        <v>1404</v>
      </c>
      <c r="G202" s="98">
        <v>3.1738</v>
      </c>
      <c r="H202" s="29"/>
      <c r="I202" s="28" t="s">
        <v>963</v>
      </c>
      <c r="J202" s="28" t="s">
        <v>1266</v>
      </c>
      <c r="K202" s="28" t="s">
        <v>360</v>
      </c>
      <c r="L202" s="21"/>
      <c r="M202" s="21"/>
      <c r="IV202" s="25">
        <f t="shared" si="14"/>
        <v>194.1738</v>
      </c>
    </row>
    <row r="203" spans="2:256" s="25" customFormat="1" ht="54.75" customHeight="1">
      <c r="B203" s="20">
        <f t="shared" si="9"/>
        <v>192</v>
      </c>
      <c r="C203" s="21" t="s">
        <v>574</v>
      </c>
      <c r="D203" s="22" t="s">
        <v>1134</v>
      </c>
      <c r="E203" s="43" t="s">
        <v>743</v>
      </c>
      <c r="F203" s="22" t="s">
        <v>476</v>
      </c>
      <c r="G203" s="98">
        <v>8.2</v>
      </c>
      <c r="H203" s="29"/>
      <c r="I203" s="54" t="s">
        <v>963</v>
      </c>
      <c r="J203" s="54" t="s">
        <v>236</v>
      </c>
      <c r="K203" s="54" t="s">
        <v>360</v>
      </c>
      <c r="L203" s="21"/>
      <c r="M203" s="21"/>
      <c r="IV203" s="25">
        <f t="shared" si="14"/>
        <v>200.2</v>
      </c>
    </row>
    <row r="204" spans="2:256" s="25" customFormat="1" ht="54.75" customHeight="1">
      <c r="B204" s="20">
        <f t="shared" si="9"/>
        <v>193</v>
      </c>
      <c r="C204" s="20" t="s">
        <v>3338</v>
      </c>
      <c r="D204" s="22" t="s">
        <v>2198</v>
      </c>
      <c r="E204" s="22" t="s">
        <v>1734</v>
      </c>
      <c r="F204" s="22" t="s">
        <v>1735</v>
      </c>
      <c r="G204" s="98">
        <v>0.4282</v>
      </c>
      <c r="H204" s="29">
        <v>9984</v>
      </c>
      <c r="I204" s="28" t="s">
        <v>964</v>
      </c>
      <c r="J204" s="28" t="s">
        <v>1200</v>
      </c>
      <c r="K204" s="28" t="s">
        <v>674</v>
      </c>
      <c r="L204" s="21"/>
      <c r="M204" s="21"/>
      <c r="IV204" s="25">
        <f t="shared" si="14"/>
        <v>10177.4282</v>
      </c>
    </row>
    <row r="205" spans="2:256" s="25" customFormat="1" ht="54.75" customHeight="1">
      <c r="B205" s="20">
        <f aca="true" t="shared" si="15" ref="B205:B268">B204+1</f>
        <v>194</v>
      </c>
      <c r="C205" s="20" t="s">
        <v>3339</v>
      </c>
      <c r="D205" s="22" t="s">
        <v>725</v>
      </c>
      <c r="E205" s="22" t="s">
        <v>848</v>
      </c>
      <c r="F205" s="22" t="s">
        <v>849</v>
      </c>
      <c r="G205" s="98">
        <v>254</v>
      </c>
      <c r="H205" s="29"/>
      <c r="I205" s="21" t="s">
        <v>965</v>
      </c>
      <c r="J205" s="21" t="s">
        <v>1010</v>
      </c>
      <c r="K205" s="21" t="s">
        <v>672</v>
      </c>
      <c r="L205" s="21"/>
      <c r="M205" s="21"/>
      <c r="IV205" s="25">
        <f t="shared" si="14"/>
        <v>448</v>
      </c>
    </row>
    <row r="206" spans="2:256" s="25" customFormat="1" ht="54.75" customHeight="1">
      <c r="B206" s="20">
        <f t="shared" si="15"/>
        <v>195</v>
      </c>
      <c r="C206" s="20" t="s">
        <v>3341</v>
      </c>
      <c r="D206" s="22" t="s">
        <v>2550</v>
      </c>
      <c r="E206" s="22" t="s">
        <v>2573</v>
      </c>
      <c r="F206" s="22" t="s">
        <v>2572</v>
      </c>
      <c r="G206" s="100">
        <v>0.124</v>
      </c>
      <c r="H206" s="29">
        <v>5801.6</v>
      </c>
      <c r="I206" s="28" t="s">
        <v>965</v>
      </c>
      <c r="J206" s="28" t="s">
        <v>1010</v>
      </c>
      <c r="K206" s="28" t="s">
        <v>674</v>
      </c>
      <c r="L206" s="21"/>
      <c r="M206" s="21"/>
      <c r="IV206" s="25">
        <f t="shared" si="14"/>
        <v>5996.724</v>
      </c>
    </row>
    <row r="207" spans="2:256" s="25" customFormat="1" ht="54.75" customHeight="1">
      <c r="B207" s="20">
        <f t="shared" si="15"/>
        <v>196</v>
      </c>
      <c r="C207" s="20" t="s">
        <v>3342</v>
      </c>
      <c r="D207" s="22" t="s">
        <v>2199</v>
      </c>
      <c r="E207" s="22" t="s">
        <v>1442</v>
      </c>
      <c r="F207" s="22" t="s">
        <v>1441</v>
      </c>
      <c r="G207" s="98">
        <v>0.3295</v>
      </c>
      <c r="H207" s="29">
        <v>5000</v>
      </c>
      <c r="I207" s="28" t="s">
        <v>894</v>
      </c>
      <c r="J207" s="29" t="s">
        <v>1443</v>
      </c>
      <c r="K207" s="28" t="s">
        <v>674</v>
      </c>
      <c r="L207" s="21"/>
      <c r="M207" s="21"/>
      <c r="IV207" s="25">
        <f t="shared" si="14"/>
        <v>5196.3295</v>
      </c>
    </row>
    <row r="208" spans="2:256" s="25" customFormat="1" ht="54.75" customHeight="1">
      <c r="B208" s="20">
        <f t="shared" si="15"/>
        <v>197</v>
      </c>
      <c r="C208" s="20" t="s">
        <v>3344</v>
      </c>
      <c r="D208" s="22" t="s">
        <v>1895</v>
      </c>
      <c r="E208" s="22" t="s">
        <v>1909</v>
      </c>
      <c r="F208" s="22" t="s">
        <v>1908</v>
      </c>
      <c r="G208" s="98">
        <v>6.6289</v>
      </c>
      <c r="H208" s="29"/>
      <c r="I208" s="28" t="s">
        <v>1060</v>
      </c>
      <c r="J208" s="28" t="s">
        <v>1265</v>
      </c>
      <c r="K208" s="28" t="s">
        <v>1115</v>
      </c>
      <c r="L208" s="21"/>
      <c r="M208" s="21"/>
      <c r="IV208" s="25">
        <f t="shared" si="14"/>
        <v>203.6289</v>
      </c>
    </row>
    <row r="209" spans="2:256" s="25" customFormat="1" ht="54.75" customHeight="1">
      <c r="B209" s="20">
        <f t="shared" si="15"/>
        <v>198</v>
      </c>
      <c r="C209" s="20" t="s">
        <v>3345</v>
      </c>
      <c r="D209" s="31" t="s">
        <v>543</v>
      </c>
      <c r="E209" s="22" t="s">
        <v>545</v>
      </c>
      <c r="F209" s="22" t="s">
        <v>544</v>
      </c>
      <c r="G209" s="98">
        <v>5</v>
      </c>
      <c r="H209" s="29"/>
      <c r="I209" s="28" t="s">
        <v>1058</v>
      </c>
      <c r="J209" s="28" t="s">
        <v>1016</v>
      </c>
      <c r="K209" s="28" t="s">
        <v>672</v>
      </c>
      <c r="L209" s="21"/>
      <c r="M209" s="21"/>
      <c r="IV209" s="25">
        <f t="shared" si="14"/>
        <v>203</v>
      </c>
    </row>
    <row r="210" spans="2:256" s="25" customFormat="1" ht="54.75" customHeight="1">
      <c r="B210" s="20">
        <f t="shared" si="15"/>
        <v>199</v>
      </c>
      <c r="C210" s="20" t="s">
        <v>3346</v>
      </c>
      <c r="D210" s="22" t="s">
        <v>1129</v>
      </c>
      <c r="E210" s="22" t="s">
        <v>178</v>
      </c>
      <c r="F210" s="22" t="s">
        <v>179</v>
      </c>
      <c r="G210" s="98">
        <v>351.76</v>
      </c>
      <c r="H210" s="29"/>
      <c r="I210" s="21" t="s">
        <v>80</v>
      </c>
      <c r="J210" s="21" t="s">
        <v>1014</v>
      </c>
      <c r="K210" s="21" t="s">
        <v>672</v>
      </c>
      <c r="L210" s="21"/>
      <c r="M210" s="21"/>
      <c r="IV210" s="25">
        <f t="shared" si="14"/>
        <v>550.76</v>
      </c>
    </row>
    <row r="211" spans="2:256" s="25" customFormat="1" ht="54.75" customHeight="1">
      <c r="B211" s="20">
        <f t="shared" si="15"/>
        <v>200</v>
      </c>
      <c r="C211" s="20" t="s">
        <v>3348</v>
      </c>
      <c r="D211" s="22" t="s">
        <v>1866</v>
      </c>
      <c r="E211" s="22" t="s">
        <v>1868</v>
      </c>
      <c r="F211" s="22" t="s">
        <v>1867</v>
      </c>
      <c r="G211" s="98">
        <v>94.4943</v>
      </c>
      <c r="H211" s="29"/>
      <c r="I211" s="28" t="s">
        <v>1057</v>
      </c>
      <c r="J211" s="28" t="s">
        <v>1633</v>
      </c>
      <c r="K211" s="28" t="s">
        <v>672</v>
      </c>
      <c r="L211" s="21"/>
      <c r="M211" s="21"/>
      <c r="IV211" s="25">
        <f t="shared" si="14"/>
        <v>294.4943</v>
      </c>
    </row>
    <row r="212" spans="2:13" s="25" customFormat="1" ht="54.75" customHeight="1">
      <c r="B212" s="20">
        <f t="shared" si="15"/>
        <v>201</v>
      </c>
      <c r="C212" s="20"/>
      <c r="D212" s="22" t="s">
        <v>3589</v>
      </c>
      <c r="E212" s="22" t="s">
        <v>3590</v>
      </c>
      <c r="F212" s="22" t="s">
        <v>3588</v>
      </c>
      <c r="G212" s="100">
        <v>1.322802</v>
      </c>
      <c r="H212" s="29">
        <v>28807.6</v>
      </c>
      <c r="I212" s="28" t="s">
        <v>1062</v>
      </c>
      <c r="J212" s="28" t="s">
        <v>641</v>
      </c>
      <c r="K212" s="28" t="s">
        <v>674</v>
      </c>
      <c r="L212" s="21"/>
      <c r="M212" s="21"/>
    </row>
    <row r="213" spans="2:256" s="25" customFormat="1" ht="54.75" customHeight="1">
      <c r="B213" s="20">
        <f t="shared" si="15"/>
        <v>202</v>
      </c>
      <c r="C213" s="20" t="s">
        <v>3349</v>
      </c>
      <c r="D213" s="22" t="s">
        <v>1455</v>
      </c>
      <c r="E213" s="22" t="s">
        <v>1454</v>
      </c>
      <c r="F213" s="22" t="s">
        <v>1453</v>
      </c>
      <c r="G213" s="98">
        <v>9.014</v>
      </c>
      <c r="H213" s="29"/>
      <c r="I213" s="28" t="s">
        <v>965</v>
      </c>
      <c r="J213" s="28" t="s">
        <v>3</v>
      </c>
      <c r="K213" s="28" t="s">
        <v>357</v>
      </c>
      <c r="L213" s="21"/>
      <c r="M213" s="21"/>
      <c r="IV213" s="25">
        <f aca="true" t="shared" si="16" ref="IV213:IV232">SUM(A213:IU213)</f>
        <v>211.014</v>
      </c>
    </row>
    <row r="214" spans="1:256" s="25" customFormat="1" ht="54.75" customHeight="1">
      <c r="A214" s="34"/>
      <c r="B214" s="20">
        <f t="shared" si="15"/>
        <v>203</v>
      </c>
      <c r="C214" s="20" t="s">
        <v>3350</v>
      </c>
      <c r="D214" s="22" t="s">
        <v>2201</v>
      </c>
      <c r="E214" s="49" t="s">
        <v>712</v>
      </c>
      <c r="F214" s="22" t="s">
        <v>985</v>
      </c>
      <c r="G214" s="98">
        <v>5.022212</v>
      </c>
      <c r="H214" s="29">
        <v>28452</v>
      </c>
      <c r="I214" s="50" t="s">
        <v>963</v>
      </c>
      <c r="J214" s="50" t="s">
        <v>236</v>
      </c>
      <c r="K214" s="50" t="s">
        <v>674</v>
      </c>
      <c r="L214" s="21"/>
      <c r="M214" s="21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  <c r="IG214" s="34"/>
      <c r="IH214" s="34"/>
      <c r="II214" s="34"/>
      <c r="IV214" s="25">
        <f t="shared" si="16"/>
        <v>28660.022212</v>
      </c>
    </row>
    <row r="215" spans="2:256" s="25" customFormat="1" ht="54.75" customHeight="1">
      <c r="B215" s="20">
        <f t="shared" si="15"/>
        <v>204</v>
      </c>
      <c r="C215" s="20" t="s">
        <v>3351</v>
      </c>
      <c r="D215" s="22" t="s">
        <v>1223</v>
      </c>
      <c r="E215" s="49" t="s">
        <v>662</v>
      </c>
      <c r="F215" s="22" t="s">
        <v>181</v>
      </c>
      <c r="G215" s="98">
        <v>5.9278</v>
      </c>
      <c r="H215" s="29"/>
      <c r="I215" s="50" t="s">
        <v>963</v>
      </c>
      <c r="J215" s="28" t="s">
        <v>359</v>
      </c>
      <c r="K215" s="50" t="s">
        <v>357</v>
      </c>
      <c r="L215" s="21"/>
      <c r="M215" s="21"/>
      <c r="IV215" s="25">
        <f t="shared" si="16"/>
        <v>209.9278</v>
      </c>
    </row>
    <row r="216" spans="2:256" s="25" customFormat="1" ht="54.75" customHeight="1">
      <c r="B216" s="20">
        <f t="shared" si="15"/>
        <v>205</v>
      </c>
      <c r="C216" s="20" t="s">
        <v>3352</v>
      </c>
      <c r="D216" s="22" t="s">
        <v>689</v>
      </c>
      <c r="E216" s="22" t="s">
        <v>690</v>
      </c>
      <c r="F216" s="22" t="s">
        <v>691</v>
      </c>
      <c r="G216" s="98">
        <v>5.0338</v>
      </c>
      <c r="H216" s="29"/>
      <c r="I216" s="21" t="s">
        <v>965</v>
      </c>
      <c r="J216" s="21" t="s">
        <v>640</v>
      </c>
      <c r="K216" s="21" t="s">
        <v>360</v>
      </c>
      <c r="L216" s="21"/>
      <c r="M216" s="21"/>
      <c r="IV216" s="25">
        <f t="shared" si="16"/>
        <v>210.0338</v>
      </c>
    </row>
    <row r="217" spans="2:256" s="25" customFormat="1" ht="54.75" customHeight="1">
      <c r="B217" s="20">
        <f t="shared" si="15"/>
        <v>206</v>
      </c>
      <c r="C217" s="20" t="s">
        <v>3353</v>
      </c>
      <c r="D217" s="22" t="s">
        <v>1508</v>
      </c>
      <c r="E217" s="22" t="s">
        <v>1509</v>
      </c>
      <c r="F217" s="22" t="s">
        <v>1510</v>
      </c>
      <c r="G217" s="98">
        <v>30.3265</v>
      </c>
      <c r="H217" s="29"/>
      <c r="I217" s="21" t="s">
        <v>1062</v>
      </c>
      <c r="J217" s="21" t="s">
        <v>1027</v>
      </c>
      <c r="K217" s="21" t="s">
        <v>672</v>
      </c>
      <c r="L217" s="21"/>
      <c r="M217" s="21"/>
      <c r="IV217" s="25">
        <f t="shared" si="16"/>
        <v>236.3265</v>
      </c>
    </row>
    <row r="218" spans="2:256" s="25" customFormat="1" ht="54.75" customHeight="1">
      <c r="B218" s="20">
        <f t="shared" si="15"/>
        <v>207</v>
      </c>
      <c r="C218" s="20" t="s">
        <v>3354</v>
      </c>
      <c r="D218" s="36" t="s">
        <v>180</v>
      </c>
      <c r="E218" s="22" t="s">
        <v>182</v>
      </c>
      <c r="F218" s="22" t="s">
        <v>183</v>
      </c>
      <c r="G218" s="98">
        <v>150</v>
      </c>
      <c r="H218" s="29"/>
      <c r="I218" s="21" t="s">
        <v>965</v>
      </c>
      <c r="J218" s="21" t="s">
        <v>1212</v>
      </c>
      <c r="K218" s="21" t="s">
        <v>672</v>
      </c>
      <c r="L218" s="21"/>
      <c r="M218" s="21"/>
      <c r="IV218" s="25">
        <f t="shared" si="16"/>
        <v>357</v>
      </c>
    </row>
    <row r="219" spans="2:256" s="25" customFormat="1" ht="54.75" customHeight="1">
      <c r="B219" s="20">
        <f t="shared" si="15"/>
        <v>208</v>
      </c>
      <c r="C219" s="20" t="s">
        <v>3355</v>
      </c>
      <c r="D219" s="22" t="s">
        <v>2384</v>
      </c>
      <c r="E219" s="22" t="s">
        <v>2385</v>
      </c>
      <c r="F219" s="22" t="s">
        <v>2383</v>
      </c>
      <c r="G219" s="98">
        <v>0.2938</v>
      </c>
      <c r="H219" s="29">
        <v>10260.95</v>
      </c>
      <c r="I219" s="28" t="s">
        <v>963</v>
      </c>
      <c r="J219" s="28" t="s">
        <v>237</v>
      </c>
      <c r="K219" s="28" t="s">
        <v>674</v>
      </c>
      <c r="L219" s="21"/>
      <c r="M219" s="21"/>
      <c r="IV219" s="25">
        <f t="shared" si="16"/>
        <v>10469.2438</v>
      </c>
    </row>
    <row r="220" spans="2:256" s="25" customFormat="1" ht="54.75" customHeight="1">
      <c r="B220" s="20">
        <f t="shared" si="15"/>
        <v>209</v>
      </c>
      <c r="C220" s="20" t="s">
        <v>3356</v>
      </c>
      <c r="D220" s="22" t="s">
        <v>2620</v>
      </c>
      <c r="E220" s="22" t="s">
        <v>2621</v>
      </c>
      <c r="F220" s="22" t="s">
        <v>2622</v>
      </c>
      <c r="G220" s="100">
        <v>0.378511</v>
      </c>
      <c r="H220" s="29">
        <v>14442.07</v>
      </c>
      <c r="I220" s="28" t="s">
        <v>1058</v>
      </c>
      <c r="J220" s="28" t="s">
        <v>1303</v>
      </c>
      <c r="K220" s="28" t="s">
        <v>674</v>
      </c>
      <c r="L220" s="21"/>
      <c r="M220" s="47"/>
      <c r="IV220" s="25">
        <f t="shared" si="16"/>
        <v>14651.448511</v>
      </c>
    </row>
    <row r="221" spans="2:256" s="25" customFormat="1" ht="54.75" customHeight="1">
      <c r="B221" s="20">
        <f t="shared" si="15"/>
        <v>210</v>
      </c>
      <c r="C221" s="20" t="s">
        <v>3357</v>
      </c>
      <c r="D221" s="22" t="s">
        <v>1860</v>
      </c>
      <c r="E221" s="22" t="s">
        <v>1862</v>
      </c>
      <c r="F221" s="22" t="s">
        <v>1861</v>
      </c>
      <c r="G221" s="98">
        <v>472.5535</v>
      </c>
      <c r="H221" s="29"/>
      <c r="I221" s="28" t="s">
        <v>1062</v>
      </c>
      <c r="J221" s="28" t="s">
        <v>2</v>
      </c>
      <c r="K221" s="28" t="s">
        <v>672</v>
      </c>
      <c r="L221" s="21"/>
      <c r="M221" s="21"/>
      <c r="IV221" s="25">
        <f t="shared" si="16"/>
        <v>682.5535</v>
      </c>
    </row>
    <row r="222" spans="2:256" s="25" customFormat="1" ht="54.75" customHeight="1">
      <c r="B222" s="20">
        <f t="shared" si="15"/>
        <v>211</v>
      </c>
      <c r="C222" s="21" t="s">
        <v>590</v>
      </c>
      <c r="D222" s="33" t="s">
        <v>2202</v>
      </c>
      <c r="E222" s="22" t="s">
        <v>1033</v>
      </c>
      <c r="F222" s="22" t="s">
        <v>616</v>
      </c>
      <c r="G222" s="98">
        <v>0.38</v>
      </c>
      <c r="H222" s="29">
        <v>13500</v>
      </c>
      <c r="I222" s="21" t="s">
        <v>963</v>
      </c>
      <c r="J222" s="21" t="s">
        <v>234</v>
      </c>
      <c r="K222" s="21" t="s">
        <v>674</v>
      </c>
      <c r="L222" s="21"/>
      <c r="M222" s="21"/>
      <c r="IV222" s="25">
        <f t="shared" si="16"/>
        <v>13711.38</v>
      </c>
    </row>
    <row r="223" spans="2:256" s="25" customFormat="1" ht="54.75" customHeight="1">
      <c r="B223" s="20">
        <f t="shared" si="15"/>
        <v>212</v>
      </c>
      <c r="C223" s="20" t="s">
        <v>3358</v>
      </c>
      <c r="D223" s="22" t="s">
        <v>2528</v>
      </c>
      <c r="E223" s="22" t="s">
        <v>2529</v>
      </c>
      <c r="F223" s="22" t="s">
        <v>2530</v>
      </c>
      <c r="G223" s="108">
        <v>3.1297</v>
      </c>
      <c r="H223" s="109">
        <v>182585.06</v>
      </c>
      <c r="I223" s="28" t="s">
        <v>963</v>
      </c>
      <c r="J223" s="28" t="s">
        <v>1266</v>
      </c>
      <c r="K223" s="28" t="s">
        <v>674</v>
      </c>
      <c r="L223" s="21"/>
      <c r="M223" s="21"/>
      <c r="IV223" s="25">
        <f t="shared" si="16"/>
        <v>182800.1897</v>
      </c>
    </row>
    <row r="224" spans="2:256" s="25" customFormat="1" ht="54.75" customHeight="1">
      <c r="B224" s="20">
        <f t="shared" si="15"/>
        <v>213</v>
      </c>
      <c r="C224" s="21" t="s">
        <v>3359</v>
      </c>
      <c r="D224" s="22" t="s">
        <v>2203</v>
      </c>
      <c r="E224" s="22" t="s">
        <v>1378</v>
      </c>
      <c r="F224" s="22" t="s">
        <v>1376</v>
      </c>
      <c r="G224" s="98">
        <v>9.3281</v>
      </c>
      <c r="H224" s="29">
        <v>38371</v>
      </c>
      <c r="I224" s="21" t="s">
        <v>1062</v>
      </c>
      <c r="J224" s="21" t="s">
        <v>1006</v>
      </c>
      <c r="K224" s="21" t="s">
        <v>674</v>
      </c>
      <c r="L224" s="21"/>
      <c r="M224" s="21"/>
      <c r="IV224" s="25">
        <f t="shared" si="16"/>
        <v>38593.3281</v>
      </c>
    </row>
    <row r="225" spans="2:256" s="25" customFormat="1" ht="54.75" customHeight="1">
      <c r="B225" s="20">
        <f t="shared" si="15"/>
        <v>214</v>
      </c>
      <c r="C225" s="20" t="s">
        <v>3360</v>
      </c>
      <c r="D225" s="36" t="s">
        <v>2546</v>
      </c>
      <c r="E225" s="22" t="s">
        <v>2560</v>
      </c>
      <c r="F225" s="22" t="s">
        <v>2559</v>
      </c>
      <c r="G225" s="99">
        <v>0.301</v>
      </c>
      <c r="H225" s="95">
        <v>51712.33</v>
      </c>
      <c r="I225" s="21" t="s">
        <v>963</v>
      </c>
      <c r="J225" s="21" t="s">
        <v>5</v>
      </c>
      <c r="K225" s="21" t="s">
        <v>674</v>
      </c>
      <c r="L225" s="21"/>
      <c r="M225" s="21"/>
      <c r="IV225" s="25">
        <f t="shared" si="16"/>
        <v>51926.631</v>
      </c>
    </row>
    <row r="226" spans="2:256" s="25" customFormat="1" ht="54.75" customHeight="1">
      <c r="B226" s="20">
        <f t="shared" si="15"/>
        <v>215</v>
      </c>
      <c r="C226" s="20" t="s">
        <v>3361</v>
      </c>
      <c r="D226" s="22" t="s">
        <v>1906</v>
      </c>
      <c r="E226" s="22" t="s">
        <v>1905</v>
      </c>
      <c r="F226" s="22" t="s">
        <v>1907</v>
      </c>
      <c r="G226" s="98">
        <v>29.1714</v>
      </c>
      <c r="H226" s="29"/>
      <c r="I226" s="21" t="s">
        <v>1061</v>
      </c>
      <c r="J226" s="21" t="s">
        <v>4</v>
      </c>
      <c r="K226" s="21" t="s">
        <v>672</v>
      </c>
      <c r="L226" s="21"/>
      <c r="M226" s="21"/>
      <c r="IV226" s="25">
        <f t="shared" si="16"/>
        <v>244.1714</v>
      </c>
    </row>
    <row r="227" spans="2:256" s="25" customFormat="1" ht="54.75" customHeight="1">
      <c r="B227" s="20">
        <f t="shared" si="15"/>
        <v>216</v>
      </c>
      <c r="C227" s="20" t="s">
        <v>3362</v>
      </c>
      <c r="D227" s="22" t="s">
        <v>1135</v>
      </c>
      <c r="E227" s="22" t="s">
        <v>878</v>
      </c>
      <c r="F227" s="22" t="s">
        <v>879</v>
      </c>
      <c r="G227" s="98">
        <v>3</v>
      </c>
      <c r="H227" s="29"/>
      <c r="I227" s="28" t="s">
        <v>1061</v>
      </c>
      <c r="J227" s="21" t="s">
        <v>1814</v>
      </c>
      <c r="K227" s="28" t="s">
        <v>360</v>
      </c>
      <c r="L227" s="21"/>
      <c r="M227" s="21"/>
      <c r="IV227" s="25">
        <f t="shared" si="16"/>
        <v>219</v>
      </c>
    </row>
    <row r="228" spans="2:256" s="25" customFormat="1" ht="54.75" customHeight="1">
      <c r="B228" s="20">
        <f t="shared" si="15"/>
        <v>217</v>
      </c>
      <c r="C228" s="20" t="s">
        <v>3363</v>
      </c>
      <c r="D228" s="22" t="s">
        <v>184</v>
      </c>
      <c r="E228" s="22" t="s">
        <v>1081</v>
      </c>
      <c r="F228" s="22" t="s">
        <v>1082</v>
      </c>
      <c r="G228" s="98">
        <v>3030</v>
      </c>
      <c r="H228" s="29"/>
      <c r="I228" s="21" t="s">
        <v>1058</v>
      </c>
      <c r="J228" s="21" t="s">
        <v>1016</v>
      </c>
      <c r="K228" s="21" t="s">
        <v>672</v>
      </c>
      <c r="L228" s="21"/>
      <c r="M228" s="21"/>
      <c r="IV228" s="25">
        <f t="shared" si="16"/>
        <v>3247</v>
      </c>
    </row>
    <row r="229" spans="2:256" s="25" customFormat="1" ht="54.75" customHeight="1">
      <c r="B229" s="20">
        <f t="shared" si="15"/>
        <v>218</v>
      </c>
      <c r="C229" s="20" t="s">
        <v>3364</v>
      </c>
      <c r="D229" s="22" t="s">
        <v>2386</v>
      </c>
      <c r="E229" s="22" t="s">
        <v>2387</v>
      </c>
      <c r="F229" s="22" t="s">
        <v>2388</v>
      </c>
      <c r="G229" s="98">
        <v>32</v>
      </c>
      <c r="H229" s="29"/>
      <c r="I229" s="21" t="s">
        <v>194</v>
      </c>
      <c r="J229" s="28" t="s">
        <v>2389</v>
      </c>
      <c r="K229" s="28" t="s">
        <v>672</v>
      </c>
      <c r="L229" s="21"/>
      <c r="M229" s="21"/>
      <c r="IV229" s="25">
        <f t="shared" si="16"/>
        <v>250</v>
      </c>
    </row>
    <row r="230" spans="2:256" s="25" customFormat="1" ht="54.75" customHeight="1">
      <c r="B230" s="20">
        <f t="shared" si="15"/>
        <v>219</v>
      </c>
      <c r="C230" s="20" t="s">
        <v>3365</v>
      </c>
      <c r="D230" s="22" t="s">
        <v>2410</v>
      </c>
      <c r="E230" s="22" t="s">
        <v>2417</v>
      </c>
      <c r="F230" s="22" t="s">
        <v>2418</v>
      </c>
      <c r="G230" s="98">
        <v>0.144826</v>
      </c>
      <c r="H230" s="29">
        <v>18000</v>
      </c>
      <c r="I230" s="28" t="s">
        <v>963</v>
      </c>
      <c r="J230" s="28"/>
      <c r="K230" s="28" t="s">
        <v>674</v>
      </c>
      <c r="L230" s="21"/>
      <c r="M230" s="21"/>
      <c r="IV230" s="25">
        <f t="shared" si="16"/>
        <v>18219.144826</v>
      </c>
    </row>
    <row r="231" spans="2:256" s="25" customFormat="1" ht="54.75" customHeight="1">
      <c r="B231" s="20">
        <f t="shared" si="15"/>
        <v>220</v>
      </c>
      <c r="C231" s="20" t="s">
        <v>3366</v>
      </c>
      <c r="D231" s="22" t="s">
        <v>2204</v>
      </c>
      <c r="E231" s="22" t="s">
        <v>1925</v>
      </c>
      <c r="F231" s="22" t="s">
        <v>1924</v>
      </c>
      <c r="G231" s="98">
        <v>0.9042</v>
      </c>
      <c r="H231" s="29">
        <v>10089</v>
      </c>
      <c r="I231" s="28" t="s">
        <v>963</v>
      </c>
      <c r="J231" s="28" t="s">
        <v>237</v>
      </c>
      <c r="K231" s="28" t="s">
        <v>674</v>
      </c>
      <c r="L231" s="21"/>
      <c r="M231" s="21"/>
      <c r="IV231" s="25">
        <f t="shared" si="16"/>
        <v>10309.9042</v>
      </c>
    </row>
    <row r="232" spans="2:256" s="25" customFormat="1" ht="54.75" customHeight="1">
      <c r="B232" s="20">
        <f t="shared" si="15"/>
        <v>221</v>
      </c>
      <c r="C232" s="20" t="s">
        <v>3367</v>
      </c>
      <c r="D232" s="22" t="s">
        <v>2205</v>
      </c>
      <c r="E232" s="22" t="s">
        <v>1292</v>
      </c>
      <c r="F232" s="22" t="s">
        <v>1293</v>
      </c>
      <c r="G232" s="98">
        <v>1.4063</v>
      </c>
      <c r="H232" s="29">
        <v>6025</v>
      </c>
      <c r="I232" s="28" t="s">
        <v>1060</v>
      </c>
      <c r="J232" s="28" t="s">
        <v>42</v>
      </c>
      <c r="K232" s="28" t="s">
        <v>674</v>
      </c>
      <c r="L232" s="21"/>
      <c r="M232" s="21"/>
      <c r="IV232" s="25">
        <f t="shared" si="16"/>
        <v>6247.4063</v>
      </c>
    </row>
    <row r="233" spans="2:13" s="25" customFormat="1" ht="54.75" customHeight="1">
      <c r="B233" s="20">
        <f t="shared" si="15"/>
        <v>222</v>
      </c>
      <c r="C233" s="20"/>
      <c r="D233" s="22" t="s">
        <v>3630</v>
      </c>
      <c r="E233" s="22" t="s">
        <v>3635</v>
      </c>
      <c r="F233" s="22" t="s">
        <v>3634</v>
      </c>
      <c r="G233" s="100">
        <v>176.2367</v>
      </c>
      <c r="H233" s="29"/>
      <c r="I233" s="28" t="s">
        <v>894</v>
      </c>
      <c r="J233" s="28" t="s">
        <v>1144</v>
      </c>
      <c r="K233" s="28" t="s">
        <v>1115</v>
      </c>
      <c r="L233" s="21"/>
      <c r="M233" s="21"/>
    </row>
    <row r="234" spans="2:256" s="25" customFormat="1" ht="54.75" customHeight="1">
      <c r="B234" s="20">
        <f t="shared" si="15"/>
        <v>223</v>
      </c>
      <c r="C234" s="20" t="s">
        <v>3368</v>
      </c>
      <c r="D234" s="22" t="s">
        <v>2206</v>
      </c>
      <c r="E234" s="22" t="s">
        <v>1733</v>
      </c>
      <c r="F234" s="22" t="s">
        <v>1732</v>
      </c>
      <c r="G234" s="98">
        <v>0.9</v>
      </c>
      <c r="H234" s="29">
        <v>29000</v>
      </c>
      <c r="I234" s="28" t="s">
        <v>963</v>
      </c>
      <c r="J234" s="28" t="s">
        <v>1015</v>
      </c>
      <c r="K234" s="28" t="s">
        <v>674</v>
      </c>
      <c r="L234" s="21"/>
      <c r="M234" s="21"/>
      <c r="IV234" s="25">
        <f>SUM(A234:IU234)</f>
        <v>29223.9</v>
      </c>
    </row>
    <row r="235" spans="2:13" s="25" customFormat="1" ht="54.75" customHeight="1">
      <c r="B235" s="20">
        <f t="shared" si="15"/>
        <v>224</v>
      </c>
      <c r="C235" s="20"/>
      <c r="D235" s="22" t="s">
        <v>3625</v>
      </c>
      <c r="E235" s="22" t="s">
        <v>3627</v>
      </c>
      <c r="F235" s="22" t="s">
        <v>3626</v>
      </c>
      <c r="G235" s="100">
        <v>0.169881</v>
      </c>
      <c r="H235" s="29">
        <v>21279.08</v>
      </c>
      <c r="I235" s="28" t="s">
        <v>963</v>
      </c>
      <c r="J235" s="28" t="s">
        <v>236</v>
      </c>
      <c r="K235" s="28" t="s">
        <v>674</v>
      </c>
      <c r="L235" s="21"/>
      <c r="M235" s="21"/>
    </row>
    <row r="236" spans="2:256" s="25" customFormat="1" ht="54.75" customHeight="1">
      <c r="B236" s="20">
        <f t="shared" si="15"/>
        <v>225</v>
      </c>
      <c r="C236" s="20" t="s">
        <v>3369</v>
      </c>
      <c r="D236" s="36" t="s">
        <v>2207</v>
      </c>
      <c r="E236" s="22" t="s">
        <v>922</v>
      </c>
      <c r="F236" s="22" t="s">
        <v>726</v>
      </c>
      <c r="G236" s="99">
        <v>0.3076</v>
      </c>
      <c r="H236" s="95">
        <v>3840</v>
      </c>
      <c r="I236" s="21" t="s">
        <v>1242</v>
      </c>
      <c r="J236" s="21" t="s">
        <v>1049</v>
      </c>
      <c r="K236" s="21" t="s">
        <v>674</v>
      </c>
      <c r="L236" s="21"/>
      <c r="M236" s="21"/>
      <c r="IV236" s="25">
        <f>SUM(A236:IU236)</f>
        <v>4065.3076</v>
      </c>
    </row>
    <row r="237" spans="2:256" s="25" customFormat="1" ht="54.75" customHeight="1">
      <c r="B237" s="20">
        <f t="shared" si="15"/>
        <v>226</v>
      </c>
      <c r="C237" s="20" t="s">
        <v>3370</v>
      </c>
      <c r="D237" s="22" t="s">
        <v>2208</v>
      </c>
      <c r="E237" s="22" t="s">
        <v>1473</v>
      </c>
      <c r="F237" s="22" t="s">
        <v>1472</v>
      </c>
      <c r="G237" s="98">
        <v>0.1712</v>
      </c>
      <c r="H237" s="29">
        <v>43295.42</v>
      </c>
      <c r="I237" s="21" t="s">
        <v>963</v>
      </c>
      <c r="J237" s="21" t="s">
        <v>5</v>
      </c>
      <c r="K237" s="21" t="s">
        <v>674</v>
      </c>
      <c r="L237" s="24"/>
      <c r="M237" s="24"/>
      <c r="IV237" s="25">
        <f>SUM(A237:IU237)</f>
        <v>43521.591199999995</v>
      </c>
    </row>
    <row r="238" spans="2:256" s="25" customFormat="1" ht="54.75" customHeight="1">
      <c r="B238" s="20">
        <f t="shared" si="15"/>
        <v>227</v>
      </c>
      <c r="C238" s="20" t="s">
        <v>3371</v>
      </c>
      <c r="D238" s="22" t="s">
        <v>1083</v>
      </c>
      <c r="E238" s="22" t="s">
        <v>1084</v>
      </c>
      <c r="F238" s="40" t="s">
        <v>1109</v>
      </c>
      <c r="G238" s="98">
        <v>105</v>
      </c>
      <c r="H238" s="29"/>
      <c r="I238" s="21" t="s">
        <v>1059</v>
      </c>
      <c r="J238" s="21" t="s">
        <v>1213</v>
      </c>
      <c r="K238" s="21" t="s">
        <v>672</v>
      </c>
      <c r="L238" s="21"/>
      <c r="M238" s="21"/>
      <c r="IV238" s="25">
        <f>SUM(A238:IU238)</f>
        <v>332</v>
      </c>
    </row>
    <row r="239" spans="2:13" s="25" customFormat="1" ht="54.75" customHeight="1">
      <c r="B239" s="20">
        <f t="shared" si="15"/>
        <v>228</v>
      </c>
      <c r="C239" s="20"/>
      <c r="D239" s="22" t="s">
        <v>3574</v>
      </c>
      <c r="E239" s="22" t="s">
        <v>3577</v>
      </c>
      <c r="F239" s="22" t="s">
        <v>3578</v>
      </c>
      <c r="G239" s="100">
        <v>25.1776</v>
      </c>
      <c r="H239" s="29"/>
      <c r="I239" s="28" t="s">
        <v>1059</v>
      </c>
      <c r="J239" s="28" t="s">
        <v>1657</v>
      </c>
      <c r="K239" s="28" t="s">
        <v>672</v>
      </c>
      <c r="L239" s="21"/>
      <c r="M239" s="21"/>
    </row>
    <row r="240" spans="2:256" s="25" customFormat="1" ht="54.75" customHeight="1">
      <c r="B240" s="20">
        <f t="shared" si="15"/>
        <v>229</v>
      </c>
      <c r="C240" s="20" t="s">
        <v>3372</v>
      </c>
      <c r="D240" s="22" t="s">
        <v>1615</v>
      </c>
      <c r="E240" s="22" t="s">
        <v>1599</v>
      </c>
      <c r="F240" s="22" t="s">
        <v>1598</v>
      </c>
      <c r="G240" s="98">
        <v>30.7328</v>
      </c>
      <c r="H240" s="29"/>
      <c r="I240" s="28" t="s">
        <v>1058</v>
      </c>
      <c r="J240" s="28" t="s">
        <v>1016</v>
      </c>
      <c r="K240" s="28" t="s">
        <v>672</v>
      </c>
      <c r="L240" s="21"/>
      <c r="M240" s="21"/>
      <c r="IV240" s="25">
        <f>SUM(A240:IU240)</f>
        <v>259.7328</v>
      </c>
    </row>
    <row r="241" spans="2:256" s="25" customFormat="1" ht="54.75" customHeight="1">
      <c r="B241" s="20">
        <f t="shared" si="15"/>
        <v>230</v>
      </c>
      <c r="C241" s="20" t="s">
        <v>3373</v>
      </c>
      <c r="D241" s="22" t="s">
        <v>1809</v>
      </c>
      <c r="E241" s="22" t="s">
        <v>1171</v>
      </c>
      <c r="F241" s="22" t="s">
        <v>1810</v>
      </c>
      <c r="G241" s="98">
        <v>19.1773</v>
      </c>
      <c r="H241" s="29"/>
      <c r="I241" s="28" t="s">
        <v>965</v>
      </c>
      <c r="J241" s="28" t="s">
        <v>1811</v>
      </c>
      <c r="K241" s="28" t="s">
        <v>672</v>
      </c>
      <c r="L241" s="21"/>
      <c r="M241" s="21"/>
      <c r="IV241" s="25">
        <f>SUM(A241:IU241)</f>
        <v>249.1773</v>
      </c>
    </row>
    <row r="242" spans="2:256" ht="54.75" customHeight="1">
      <c r="B242" s="20">
        <f t="shared" si="15"/>
        <v>231</v>
      </c>
      <c r="C242" s="27" t="s">
        <v>3374</v>
      </c>
      <c r="D242" s="67" t="s">
        <v>1110</v>
      </c>
      <c r="E242" s="67" t="s">
        <v>847</v>
      </c>
      <c r="F242" s="67" t="s">
        <v>835</v>
      </c>
      <c r="G242" s="97">
        <v>93.2283</v>
      </c>
      <c r="I242" s="72" t="s">
        <v>964</v>
      </c>
      <c r="J242" s="72" t="s">
        <v>391</v>
      </c>
      <c r="K242" s="72" t="s">
        <v>357</v>
      </c>
      <c r="IV242" s="38">
        <f>SUM(A242:IU242)</f>
        <v>324.2283</v>
      </c>
    </row>
    <row r="243" spans="2:256" s="25" customFormat="1" ht="54.75" customHeight="1">
      <c r="B243" s="20">
        <f t="shared" si="15"/>
        <v>232</v>
      </c>
      <c r="C243" s="20" t="s">
        <v>3375</v>
      </c>
      <c r="D243" s="22" t="s">
        <v>1928</v>
      </c>
      <c r="E243" s="22" t="s">
        <v>1930</v>
      </c>
      <c r="F243" s="22" t="s">
        <v>1929</v>
      </c>
      <c r="G243" s="98">
        <v>459</v>
      </c>
      <c r="H243" s="29"/>
      <c r="I243" s="21" t="s">
        <v>964</v>
      </c>
      <c r="J243" s="28" t="s">
        <v>391</v>
      </c>
      <c r="K243" s="28" t="s">
        <v>357</v>
      </c>
      <c r="L243" s="21"/>
      <c r="M243" s="21"/>
      <c r="IV243" s="25">
        <f>SUM(A243:IU243)</f>
        <v>691</v>
      </c>
    </row>
    <row r="244" spans="2:13" s="25" customFormat="1" ht="54.75" customHeight="1">
      <c r="B244" s="20">
        <f t="shared" si="15"/>
        <v>233</v>
      </c>
      <c r="C244" s="20"/>
      <c r="D244" s="22" t="s">
        <v>3606</v>
      </c>
      <c r="E244" s="22" t="s">
        <v>3616</v>
      </c>
      <c r="F244" s="22" t="s">
        <v>3615</v>
      </c>
      <c r="G244" s="100">
        <v>0.24</v>
      </c>
      <c r="H244" s="29">
        <v>38400</v>
      </c>
      <c r="I244" s="28" t="s">
        <v>963</v>
      </c>
      <c r="J244" s="28" t="s">
        <v>237</v>
      </c>
      <c r="K244" s="28" t="s">
        <v>674</v>
      </c>
      <c r="L244" s="21"/>
      <c r="M244" s="21"/>
    </row>
    <row r="245" spans="2:256" s="25" customFormat="1" ht="54.75" customHeight="1">
      <c r="B245" s="20">
        <f t="shared" si="15"/>
        <v>234</v>
      </c>
      <c r="C245" s="20" t="s">
        <v>3376</v>
      </c>
      <c r="D245" s="22" t="s">
        <v>629</v>
      </c>
      <c r="E245" s="22" t="s">
        <v>631</v>
      </c>
      <c r="F245" s="22" t="s">
        <v>630</v>
      </c>
      <c r="G245" s="98">
        <v>32.8355</v>
      </c>
      <c r="H245" s="29"/>
      <c r="I245" s="28" t="s">
        <v>1062</v>
      </c>
      <c r="J245" s="28" t="s">
        <v>1027</v>
      </c>
      <c r="K245" s="21" t="s">
        <v>672</v>
      </c>
      <c r="L245" s="21"/>
      <c r="M245" s="21"/>
      <c r="IV245" s="25">
        <f aca="true" t="shared" si="17" ref="IV245:IV255">SUM(A245:IU245)</f>
        <v>266.8355</v>
      </c>
    </row>
    <row r="246" spans="2:256" s="25" customFormat="1" ht="54.75" customHeight="1">
      <c r="B246" s="20">
        <f t="shared" si="15"/>
        <v>235</v>
      </c>
      <c r="C246" s="20" t="s">
        <v>3377</v>
      </c>
      <c r="D246" s="22" t="s">
        <v>1276</v>
      </c>
      <c r="E246" s="22" t="s">
        <v>1275</v>
      </c>
      <c r="F246" s="22" t="s">
        <v>1274</v>
      </c>
      <c r="G246" s="98">
        <v>2.8239</v>
      </c>
      <c r="H246" s="29"/>
      <c r="I246" s="28" t="s">
        <v>963</v>
      </c>
      <c r="J246" s="28" t="s">
        <v>234</v>
      </c>
      <c r="K246" s="28" t="s">
        <v>1115</v>
      </c>
      <c r="L246" s="21"/>
      <c r="M246" s="21"/>
      <c r="IV246" s="25">
        <f t="shared" si="17"/>
        <v>237.8239</v>
      </c>
    </row>
    <row r="247" spans="2:256" s="25" customFormat="1" ht="54.75" customHeight="1">
      <c r="B247" s="20">
        <f t="shared" si="15"/>
        <v>236</v>
      </c>
      <c r="C247" s="20" t="s">
        <v>3378</v>
      </c>
      <c r="D247" s="22" t="s">
        <v>2209</v>
      </c>
      <c r="E247" s="22" t="s">
        <v>551</v>
      </c>
      <c r="F247" s="22" t="s">
        <v>271</v>
      </c>
      <c r="G247" s="98">
        <v>0.53</v>
      </c>
      <c r="H247" s="29">
        <v>13900</v>
      </c>
      <c r="I247" s="21" t="s">
        <v>1062</v>
      </c>
      <c r="J247" s="21" t="s">
        <v>1006</v>
      </c>
      <c r="K247" s="21" t="s">
        <v>674</v>
      </c>
      <c r="L247" s="21"/>
      <c r="M247" s="21"/>
      <c r="IV247" s="25">
        <f t="shared" si="17"/>
        <v>14136.53</v>
      </c>
    </row>
    <row r="248" spans="2:256" s="25" customFormat="1" ht="54.75" customHeight="1">
      <c r="B248" s="20">
        <f t="shared" si="15"/>
        <v>237</v>
      </c>
      <c r="C248" s="20" t="s">
        <v>3379</v>
      </c>
      <c r="D248" s="22" t="s">
        <v>1736</v>
      </c>
      <c r="E248" s="22" t="s">
        <v>1738</v>
      </c>
      <c r="F248" s="22" t="s">
        <v>1737</v>
      </c>
      <c r="G248" s="98">
        <v>48.8439</v>
      </c>
      <c r="H248" s="29"/>
      <c r="I248" s="28" t="s">
        <v>1058</v>
      </c>
      <c r="J248" s="28" t="s">
        <v>1016</v>
      </c>
      <c r="K248" s="28" t="s">
        <v>672</v>
      </c>
      <c r="L248" s="21"/>
      <c r="M248" s="21"/>
      <c r="IV248" s="25">
        <f t="shared" si="17"/>
        <v>285.8439</v>
      </c>
    </row>
    <row r="249" spans="2:256" s="25" customFormat="1" ht="54.75" customHeight="1">
      <c r="B249" s="20">
        <f t="shared" si="15"/>
        <v>238</v>
      </c>
      <c r="C249" s="20" t="s">
        <v>3380</v>
      </c>
      <c r="D249" s="22" t="s">
        <v>2210</v>
      </c>
      <c r="E249" s="22" t="s">
        <v>1650</v>
      </c>
      <c r="F249" s="22" t="s">
        <v>1649</v>
      </c>
      <c r="G249" s="98">
        <v>0.6026</v>
      </c>
      <c r="H249" s="29">
        <v>19989</v>
      </c>
      <c r="I249" s="28" t="s">
        <v>965</v>
      </c>
      <c r="J249" s="28" t="s">
        <v>233</v>
      </c>
      <c r="K249" s="28" t="s">
        <v>674</v>
      </c>
      <c r="L249" s="21"/>
      <c r="M249" s="21"/>
      <c r="IV249" s="25">
        <f t="shared" si="17"/>
        <v>20227.6026</v>
      </c>
    </row>
    <row r="250" spans="2:256" s="25" customFormat="1" ht="54.75" customHeight="1">
      <c r="B250" s="20">
        <f t="shared" si="15"/>
        <v>239</v>
      </c>
      <c r="C250" s="27" t="s">
        <v>3381</v>
      </c>
      <c r="D250" s="22" t="s">
        <v>138</v>
      </c>
      <c r="E250" s="22" t="s">
        <v>139</v>
      </c>
      <c r="F250" s="22" t="s">
        <v>137</v>
      </c>
      <c r="G250" s="98">
        <v>184.6</v>
      </c>
      <c r="H250" s="29"/>
      <c r="I250" s="21" t="s">
        <v>1060</v>
      </c>
      <c r="J250" s="21" t="s">
        <v>1095</v>
      </c>
      <c r="K250" s="21" t="s">
        <v>357</v>
      </c>
      <c r="L250" s="24"/>
      <c r="M250" s="24"/>
      <c r="IV250" s="25">
        <f t="shared" si="17"/>
        <v>423.6</v>
      </c>
    </row>
    <row r="251" spans="2:256" s="25" customFormat="1" ht="54.75" customHeight="1">
      <c r="B251" s="20">
        <f t="shared" si="15"/>
        <v>240</v>
      </c>
      <c r="C251" s="20" t="s">
        <v>3382</v>
      </c>
      <c r="D251" s="22" t="s">
        <v>2426</v>
      </c>
      <c r="E251" s="22" t="s">
        <v>2327</v>
      </c>
      <c r="F251" s="22" t="s">
        <v>2326</v>
      </c>
      <c r="G251" s="98">
        <v>285.87</v>
      </c>
      <c r="H251" s="95" t="s">
        <v>2310</v>
      </c>
      <c r="I251" s="21" t="s">
        <v>964</v>
      </c>
      <c r="J251" s="28" t="s">
        <v>392</v>
      </c>
      <c r="K251" s="28" t="s">
        <v>672</v>
      </c>
      <c r="L251" s="21"/>
      <c r="M251" s="21"/>
      <c r="IV251" s="25">
        <f t="shared" si="17"/>
        <v>525.87</v>
      </c>
    </row>
    <row r="252" spans="2:256" s="25" customFormat="1" ht="54.75" customHeight="1">
      <c r="B252" s="20">
        <f t="shared" si="15"/>
        <v>241</v>
      </c>
      <c r="C252" s="20" t="s">
        <v>3383</v>
      </c>
      <c r="D252" s="22" t="s">
        <v>1527</v>
      </c>
      <c r="E252" s="22" t="s">
        <v>1526</v>
      </c>
      <c r="F252" s="22" t="s">
        <v>1525</v>
      </c>
      <c r="G252" s="98">
        <v>7.5131</v>
      </c>
      <c r="H252" s="29"/>
      <c r="I252" s="21" t="s">
        <v>965</v>
      </c>
      <c r="J252" s="21" t="s">
        <v>233</v>
      </c>
      <c r="K252" s="21" t="s">
        <v>1115</v>
      </c>
      <c r="L252" s="21"/>
      <c r="M252" s="21"/>
      <c r="IV252" s="25">
        <f t="shared" si="17"/>
        <v>248.5131</v>
      </c>
    </row>
    <row r="253" spans="2:256" s="25" customFormat="1" ht="54.75" customHeight="1">
      <c r="B253" s="20">
        <f t="shared" si="15"/>
        <v>242</v>
      </c>
      <c r="C253" s="20" t="s">
        <v>3384</v>
      </c>
      <c r="D253" s="22" t="s">
        <v>1600</v>
      </c>
      <c r="E253" s="22" t="s">
        <v>1601</v>
      </c>
      <c r="F253" s="22" t="s">
        <v>1602</v>
      </c>
      <c r="G253" s="98">
        <v>35.514949</v>
      </c>
      <c r="H253" s="29"/>
      <c r="I253" s="28" t="s">
        <v>965</v>
      </c>
      <c r="J253" s="28" t="s">
        <v>1010</v>
      </c>
      <c r="K253" s="28" t="s">
        <v>360</v>
      </c>
      <c r="L253" s="21"/>
      <c r="M253" s="21"/>
      <c r="IV253" s="25">
        <f t="shared" si="17"/>
        <v>277.514949</v>
      </c>
    </row>
    <row r="254" spans="2:256" s="25" customFormat="1" ht="54.75" customHeight="1">
      <c r="B254" s="20">
        <f t="shared" si="15"/>
        <v>243</v>
      </c>
      <c r="C254" s="20" t="s">
        <v>3385</v>
      </c>
      <c r="D254" s="22" t="s">
        <v>1763</v>
      </c>
      <c r="E254" s="22" t="s">
        <v>1601</v>
      </c>
      <c r="F254" s="22" t="s">
        <v>1602</v>
      </c>
      <c r="G254" s="98">
        <v>10.833428</v>
      </c>
      <c r="H254" s="29"/>
      <c r="I254" s="28" t="s">
        <v>965</v>
      </c>
      <c r="J254" s="28" t="s">
        <v>1765</v>
      </c>
      <c r="K254" s="28" t="s">
        <v>360</v>
      </c>
      <c r="L254" s="21"/>
      <c r="M254" s="21"/>
      <c r="IV254" s="25">
        <f t="shared" si="17"/>
        <v>253.833428</v>
      </c>
    </row>
    <row r="255" spans="2:256" s="25" customFormat="1" ht="54.75" customHeight="1">
      <c r="B255" s="20">
        <f t="shared" si="15"/>
        <v>244</v>
      </c>
      <c r="C255" s="20" t="s">
        <v>3386</v>
      </c>
      <c r="D255" s="22" t="s">
        <v>1612</v>
      </c>
      <c r="E255" s="22" t="s">
        <v>1604</v>
      </c>
      <c r="F255" s="22" t="s">
        <v>1603</v>
      </c>
      <c r="G255" s="98">
        <v>21.822182</v>
      </c>
      <c r="H255" s="29"/>
      <c r="I255" s="28" t="s">
        <v>965</v>
      </c>
      <c r="J255" s="28" t="s">
        <v>1010</v>
      </c>
      <c r="K255" s="28" t="s">
        <v>360</v>
      </c>
      <c r="L255" s="21"/>
      <c r="M255" s="21"/>
      <c r="IV255" s="25">
        <f t="shared" si="17"/>
        <v>265.822182</v>
      </c>
    </row>
    <row r="256" spans="2:13" s="25" customFormat="1" ht="54.75" customHeight="1">
      <c r="B256" s="20">
        <f t="shared" si="15"/>
        <v>245</v>
      </c>
      <c r="C256" s="20"/>
      <c r="D256" s="22" t="s">
        <v>3633</v>
      </c>
      <c r="E256" s="22" t="s">
        <v>3639</v>
      </c>
      <c r="F256" s="22" t="s">
        <v>2377</v>
      </c>
      <c r="G256" s="100">
        <v>0.1957</v>
      </c>
      <c r="H256" s="29">
        <v>25733.2</v>
      </c>
      <c r="I256" s="28" t="s">
        <v>963</v>
      </c>
      <c r="J256" s="28" t="s">
        <v>234</v>
      </c>
      <c r="K256" s="28" t="s">
        <v>674</v>
      </c>
      <c r="L256" s="21"/>
      <c r="M256" s="21"/>
    </row>
    <row r="257" spans="2:13" s="25" customFormat="1" ht="54.75" customHeight="1">
      <c r="B257" s="20">
        <f t="shared" si="15"/>
        <v>246</v>
      </c>
      <c r="C257" s="20" t="s">
        <v>608</v>
      </c>
      <c r="D257" s="22" t="s">
        <v>2462</v>
      </c>
      <c r="E257" s="22" t="s">
        <v>2463</v>
      </c>
      <c r="F257" s="22" t="s">
        <v>2461</v>
      </c>
      <c r="G257" s="98">
        <v>51900.87</v>
      </c>
      <c r="H257" s="29">
        <v>1.3518</v>
      </c>
      <c r="I257" s="28" t="s">
        <v>1058</v>
      </c>
      <c r="J257" s="28" t="s">
        <v>1016</v>
      </c>
      <c r="K257" s="28" t="s">
        <v>674</v>
      </c>
      <c r="L257" s="21"/>
      <c r="M257" s="21"/>
    </row>
    <row r="258" spans="2:13" s="25" customFormat="1" ht="54.75" customHeight="1">
      <c r="B258" s="20">
        <f t="shared" si="15"/>
        <v>247</v>
      </c>
      <c r="C258" s="20" t="s">
        <v>3387</v>
      </c>
      <c r="D258" s="22" t="s">
        <v>2474</v>
      </c>
      <c r="E258" s="22" t="s">
        <v>2488</v>
      </c>
      <c r="F258" s="22" t="s">
        <v>2341</v>
      </c>
      <c r="G258" s="99">
        <v>0.433</v>
      </c>
      <c r="H258" s="95">
        <v>68635</v>
      </c>
      <c r="I258" s="28" t="s">
        <v>963</v>
      </c>
      <c r="J258" s="28" t="s">
        <v>237</v>
      </c>
      <c r="K258" s="28" t="s">
        <v>674</v>
      </c>
      <c r="L258" s="21"/>
      <c r="M258" s="21"/>
    </row>
    <row r="259" spans="2:13" s="25" customFormat="1" ht="54.75" customHeight="1">
      <c r="B259" s="20">
        <f t="shared" si="15"/>
        <v>248</v>
      </c>
      <c r="C259" s="20" t="s">
        <v>3388</v>
      </c>
      <c r="D259" s="22" t="s">
        <v>2619</v>
      </c>
      <c r="E259" s="22" t="s">
        <v>2626</v>
      </c>
      <c r="F259" s="22" t="s">
        <v>2486</v>
      </c>
      <c r="G259" s="100">
        <v>2.82</v>
      </c>
      <c r="H259" s="29">
        <v>341925</v>
      </c>
      <c r="I259" s="28" t="s">
        <v>963</v>
      </c>
      <c r="J259" s="28" t="s">
        <v>237</v>
      </c>
      <c r="K259" s="28" t="s">
        <v>674</v>
      </c>
      <c r="L259" s="21"/>
      <c r="M259" s="79"/>
    </row>
    <row r="260" spans="2:256" s="25" customFormat="1" ht="54.75" customHeight="1">
      <c r="B260" s="20">
        <f t="shared" si="15"/>
        <v>249</v>
      </c>
      <c r="C260" s="20" t="s">
        <v>3389</v>
      </c>
      <c r="D260" s="22" t="s">
        <v>2211</v>
      </c>
      <c r="E260" s="22" t="s">
        <v>1438</v>
      </c>
      <c r="F260" s="22" t="s">
        <v>1437</v>
      </c>
      <c r="G260" s="98">
        <v>0.1926</v>
      </c>
      <c r="H260" s="29">
        <v>18277</v>
      </c>
      <c r="I260" s="28" t="s">
        <v>963</v>
      </c>
      <c r="J260" s="28" t="s">
        <v>6</v>
      </c>
      <c r="K260" s="28" t="s">
        <v>674</v>
      </c>
      <c r="L260" s="21"/>
      <c r="M260" s="21"/>
      <c r="IV260" s="25">
        <f>SUM(A260:IU260)</f>
        <v>18526.1926</v>
      </c>
    </row>
    <row r="261" spans="2:256" s="25" customFormat="1" ht="54.75" customHeight="1">
      <c r="B261" s="20">
        <f t="shared" si="15"/>
        <v>250</v>
      </c>
      <c r="C261" s="20" t="s">
        <v>3390</v>
      </c>
      <c r="D261" s="22" t="s">
        <v>2212</v>
      </c>
      <c r="E261" s="22" t="s">
        <v>1693</v>
      </c>
      <c r="F261" s="22" t="s">
        <v>1165</v>
      </c>
      <c r="G261" s="98">
        <v>0.94337</v>
      </c>
      <c r="H261" s="29">
        <v>111703</v>
      </c>
      <c r="I261" s="28" t="s">
        <v>963</v>
      </c>
      <c r="J261" s="28" t="s">
        <v>5</v>
      </c>
      <c r="K261" s="28" t="s">
        <v>674</v>
      </c>
      <c r="L261" s="21"/>
      <c r="M261" s="21"/>
      <c r="IV261" s="25">
        <f>SUM(A261:IU261)</f>
        <v>111953.94337</v>
      </c>
    </row>
    <row r="262" spans="2:13" s="25" customFormat="1" ht="54.75" customHeight="1">
      <c r="B262" s="20">
        <f t="shared" si="15"/>
        <v>251</v>
      </c>
      <c r="C262" s="20"/>
      <c r="D262" s="22" t="s">
        <v>3608</v>
      </c>
      <c r="E262" s="22" t="s">
        <v>3619</v>
      </c>
      <c r="F262" s="22" t="s">
        <v>2622</v>
      </c>
      <c r="G262" s="100">
        <v>0.2411</v>
      </c>
      <c r="H262" s="29">
        <v>44849.13</v>
      </c>
      <c r="I262" s="28" t="s">
        <v>963</v>
      </c>
      <c r="J262" s="28" t="s">
        <v>234</v>
      </c>
      <c r="K262" s="28" t="s">
        <v>674</v>
      </c>
      <c r="L262" s="21"/>
      <c r="M262" s="21"/>
    </row>
    <row r="263" spans="2:256" s="25" customFormat="1" ht="54.75" customHeight="1">
      <c r="B263" s="20">
        <f t="shared" si="15"/>
        <v>252</v>
      </c>
      <c r="C263" s="20" t="s">
        <v>3391</v>
      </c>
      <c r="D263" s="22" t="s">
        <v>2495</v>
      </c>
      <c r="E263" s="22" t="s">
        <v>2497</v>
      </c>
      <c r="F263" s="22" t="s">
        <v>2498</v>
      </c>
      <c r="G263" s="102">
        <v>0.2552</v>
      </c>
      <c r="H263" s="102">
        <v>44200.15</v>
      </c>
      <c r="I263" s="28" t="s">
        <v>963</v>
      </c>
      <c r="J263" s="105" t="s">
        <v>1015</v>
      </c>
      <c r="K263" s="28" t="s">
        <v>674</v>
      </c>
      <c r="L263" s="104"/>
      <c r="M263" s="104"/>
      <c r="IV263" s="25">
        <f>SUM(A263:IU263)</f>
        <v>44452.4052</v>
      </c>
    </row>
    <row r="264" spans="2:256" s="25" customFormat="1" ht="54.75" customHeight="1">
      <c r="B264" s="20">
        <f t="shared" si="15"/>
        <v>253</v>
      </c>
      <c r="C264" s="20" t="s">
        <v>3392</v>
      </c>
      <c r="D264" s="22" t="s">
        <v>2306</v>
      </c>
      <c r="E264" s="22" t="s">
        <v>2314</v>
      </c>
      <c r="F264" s="22" t="s">
        <v>2315</v>
      </c>
      <c r="G264" s="98">
        <v>0.3729</v>
      </c>
      <c r="H264" s="29">
        <v>27672</v>
      </c>
      <c r="I264" s="28" t="s">
        <v>963</v>
      </c>
      <c r="J264" s="28" t="s">
        <v>1075</v>
      </c>
      <c r="K264" s="28" t="s">
        <v>674</v>
      </c>
      <c r="L264" s="21"/>
      <c r="M264" s="21"/>
      <c r="IV264" s="25">
        <f>SUM(A264:IU264)</f>
        <v>27925.3729</v>
      </c>
    </row>
    <row r="265" spans="2:256" s="25" customFormat="1" ht="54.75" customHeight="1">
      <c r="B265" s="20">
        <f t="shared" si="15"/>
        <v>254</v>
      </c>
      <c r="C265" s="20" t="s">
        <v>3393</v>
      </c>
      <c r="D265" s="22" t="s">
        <v>2214</v>
      </c>
      <c r="E265" s="22" t="s">
        <v>1878</v>
      </c>
      <c r="F265" s="22" t="s">
        <v>1879</v>
      </c>
      <c r="G265" s="98">
        <v>0.7865</v>
      </c>
      <c r="H265" s="29">
        <v>34360</v>
      </c>
      <c r="I265" s="28" t="s">
        <v>963</v>
      </c>
      <c r="J265" s="28" t="s">
        <v>1880</v>
      </c>
      <c r="K265" s="28" t="s">
        <v>674</v>
      </c>
      <c r="L265" s="21"/>
      <c r="M265" s="21"/>
      <c r="IV265" s="25">
        <f>SUM(A265:IU265)</f>
        <v>34614.7865</v>
      </c>
    </row>
    <row r="266" spans="2:256" s="25" customFormat="1" ht="54.75" customHeight="1">
      <c r="B266" s="20">
        <f t="shared" si="15"/>
        <v>255</v>
      </c>
      <c r="C266" s="20" t="s">
        <v>3395</v>
      </c>
      <c r="D266" s="22" t="s">
        <v>2215</v>
      </c>
      <c r="E266" s="22" t="s">
        <v>1877</v>
      </c>
      <c r="F266" s="22" t="s">
        <v>1876</v>
      </c>
      <c r="G266" s="98">
        <v>1.49812</v>
      </c>
      <c r="H266" s="29">
        <v>62876.94</v>
      </c>
      <c r="I266" s="28" t="s">
        <v>963</v>
      </c>
      <c r="J266" s="28" t="s">
        <v>234</v>
      </c>
      <c r="K266" s="28" t="s">
        <v>674</v>
      </c>
      <c r="L266" s="21"/>
      <c r="M266" s="21"/>
      <c r="IV266" s="25">
        <f>SUM(A266:IU266)</f>
        <v>63133.43812</v>
      </c>
    </row>
    <row r="267" spans="2:13" s="25" customFormat="1" ht="54.75" customHeight="1">
      <c r="B267" s="20">
        <f t="shared" si="15"/>
        <v>256</v>
      </c>
      <c r="C267" s="20" t="s">
        <v>3396</v>
      </c>
      <c r="D267" s="22" t="s">
        <v>2504</v>
      </c>
      <c r="E267" s="22" t="s">
        <v>2510</v>
      </c>
      <c r="F267" s="22" t="s">
        <v>2511</v>
      </c>
      <c r="G267" s="102">
        <v>2.3959</v>
      </c>
      <c r="H267" s="115"/>
      <c r="I267" s="28" t="s">
        <v>1062</v>
      </c>
      <c r="J267" s="105" t="s">
        <v>641</v>
      </c>
      <c r="K267" s="116" t="s">
        <v>360</v>
      </c>
      <c r="L267" s="104"/>
      <c r="M267" s="104"/>
    </row>
    <row r="268" spans="2:256" s="25" customFormat="1" ht="54.75" customHeight="1">
      <c r="B268" s="20">
        <f t="shared" si="15"/>
        <v>257</v>
      </c>
      <c r="C268" s="20" t="s">
        <v>3397</v>
      </c>
      <c r="D268" s="22" t="s">
        <v>418</v>
      </c>
      <c r="E268" s="22" t="s">
        <v>1196</v>
      </c>
      <c r="F268" s="22" t="s">
        <v>1197</v>
      </c>
      <c r="G268" s="98">
        <v>198</v>
      </c>
      <c r="H268" s="29"/>
      <c r="I268" s="21" t="s">
        <v>965</v>
      </c>
      <c r="J268" s="21" t="s">
        <v>393</v>
      </c>
      <c r="K268" s="21" t="s">
        <v>672</v>
      </c>
      <c r="L268" s="21"/>
      <c r="M268" s="21"/>
      <c r="IV268" s="25">
        <f aca="true" t="shared" si="18" ref="IV268:IV277">SUM(A268:IU268)</f>
        <v>455</v>
      </c>
    </row>
    <row r="269" spans="2:256" s="25" customFormat="1" ht="54.75" customHeight="1">
      <c r="B269" s="20">
        <f aca="true" t="shared" si="19" ref="B269:B332">B268+1</f>
        <v>258</v>
      </c>
      <c r="C269" s="20" t="s">
        <v>3398</v>
      </c>
      <c r="D269" s="22" t="s">
        <v>159</v>
      </c>
      <c r="E269" s="22" t="s">
        <v>160</v>
      </c>
      <c r="F269" s="22" t="s">
        <v>423</v>
      </c>
      <c r="G269" s="98">
        <v>148.54</v>
      </c>
      <c r="H269" s="29"/>
      <c r="I269" s="21" t="s">
        <v>1062</v>
      </c>
      <c r="J269" s="21" t="s">
        <v>394</v>
      </c>
      <c r="K269" s="21" t="s">
        <v>672</v>
      </c>
      <c r="L269" s="21"/>
      <c r="M269" s="21"/>
      <c r="IV269" s="25">
        <f t="shared" si="18"/>
        <v>406.53999999999996</v>
      </c>
    </row>
    <row r="270" spans="2:256" s="25" customFormat="1" ht="54.75" customHeight="1">
      <c r="B270" s="20">
        <f t="shared" si="19"/>
        <v>259</v>
      </c>
      <c r="C270" s="20" t="s">
        <v>3399</v>
      </c>
      <c r="D270" s="22" t="s">
        <v>2505</v>
      </c>
      <c r="E270" s="22" t="s">
        <v>2512</v>
      </c>
      <c r="F270" s="22" t="s">
        <v>2513</v>
      </c>
      <c r="G270" s="102">
        <v>3</v>
      </c>
      <c r="H270" s="115"/>
      <c r="I270" s="28" t="s">
        <v>1062</v>
      </c>
      <c r="J270" s="105" t="s">
        <v>394</v>
      </c>
      <c r="K270" s="116" t="s">
        <v>360</v>
      </c>
      <c r="L270" s="104"/>
      <c r="M270" s="104"/>
      <c r="IV270" s="25">
        <f t="shared" si="18"/>
        <v>262</v>
      </c>
    </row>
    <row r="271" spans="2:256" s="25" customFormat="1" ht="54.75" customHeight="1">
      <c r="B271" s="20">
        <f t="shared" si="19"/>
        <v>260</v>
      </c>
      <c r="C271" s="21" t="s">
        <v>614</v>
      </c>
      <c r="D271" s="22" t="s">
        <v>663</v>
      </c>
      <c r="E271" s="22" t="s">
        <v>1249</v>
      </c>
      <c r="F271" s="22" t="s">
        <v>642</v>
      </c>
      <c r="G271" s="98">
        <v>200</v>
      </c>
      <c r="H271" s="29"/>
      <c r="I271" s="21" t="s">
        <v>1062</v>
      </c>
      <c r="J271" s="21" t="s">
        <v>1006</v>
      </c>
      <c r="K271" s="21" t="s">
        <v>672</v>
      </c>
      <c r="L271" s="24"/>
      <c r="M271" s="24"/>
      <c r="IV271" s="25">
        <f t="shared" si="18"/>
        <v>460</v>
      </c>
    </row>
    <row r="272" spans="2:256" s="25" customFormat="1" ht="54.75" customHeight="1">
      <c r="B272" s="20">
        <f t="shared" si="19"/>
        <v>261</v>
      </c>
      <c r="C272" s="20" t="s">
        <v>3400</v>
      </c>
      <c r="D272" s="22" t="s">
        <v>2376</v>
      </c>
      <c r="E272" s="22" t="s">
        <v>2375</v>
      </c>
      <c r="F272" s="22" t="s">
        <v>2374</v>
      </c>
      <c r="G272" s="98">
        <v>6.3597</v>
      </c>
      <c r="H272" s="29"/>
      <c r="I272" s="28" t="s">
        <v>1057</v>
      </c>
      <c r="J272" s="28" t="s">
        <v>1311</v>
      </c>
      <c r="K272" s="28" t="s">
        <v>1115</v>
      </c>
      <c r="L272" s="21"/>
      <c r="M272" s="21"/>
      <c r="IV272" s="25">
        <f t="shared" si="18"/>
        <v>267.3597</v>
      </c>
    </row>
    <row r="273" spans="2:256" s="25" customFormat="1" ht="54.75" customHeight="1">
      <c r="B273" s="20">
        <f t="shared" si="19"/>
        <v>262</v>
      </c>
      <c r="C273" s="20" t="s">
        <v>3401</v>
      </c>
      <c r="D273" s="22" t="s">
        <v>424</v>
      </c>
      <c r="E273" s="22" t="s">
        <v>425</v>
      </c>
      <c r="F273" s="22" t="s">
        <v>719</v>
      </c>
      <c r="G273" s="98">
        <v>97</v>
      </c>
      <c r="H273" s="29"/>
      <c r="I273" s="21" t="s">
        <v>1060</v>
      </c>
      <c r="J273" s="21" t="s">
        <v>1265</v>
      </c>
      <c r="K273" s="21" t="s">
        <v>672</v>
      </c>
      <c r="L273" s="21"/>
      <c r="M273" s="21"/>
      <c r="IV273" s="25">
        <f t="shared" si="18"/>
        <v>359</v>
      </c>
    </row>
    <row r="274" spans="2:256" s="25" customFormat="1" ht="54.75" customHeight="1">
      <c r="B274" s="20">
        <f t="shared" si="19"/>
        <v>263</v>
      </c>
      <c r="C274" s="20" t="s">
        <v>3402</v>
      </c>
      <c r="D274" s="36" t="s">
        <v>1348</v>
      </c>
      <c r="E274" s="36" t="s">
        <v>1349</v>
      </c>
      <c r="F274" s="36" t="s">
        <v>1350</v>
      </c>
      <c r="G274" s="99">
        <v>5.4878</v>
      </c>
      <c r="H274" s="95"/>
      <c r="I274" s="21" t="s">
        <v>1058</v>
      </c>
      <c r="J274" s="28" t="s">
        <v>1</v>
      </c>
      <c r="K274" s="24" t="s">
        <v>357</v>
      </c>
      <c r="L274" s="21"/>
      <c r="M274" s="21"/>
      <c r="IV274" s="25">
        <f t="shared" si="18"/>
        <v>268.4878</v>
      </c>
    </row>
    <row r="275" spans="2:256" s="25" customFormat="1" ht="54.75" customHeight="1">
      <c r="B275" s="20">
        <f t="shared" si="19"/>
        <v>264</v>
      </c>
      <c r="C275" s="20" t="s">
        <v>3403</v>
      </c>
      <c r="D275" s="22" t="s">
        <v>945</v>
      </c>
      <c r="E275" s="22" t="s">
        <v>1056</v>
      </c>
      <c r="F275" s="22" t="s">
        <v>1111</v>
      </c>
      <c r="G275" s="98">
        <v>51.1204</v>
      </c>
      <c r="H275" s="29"/>
      <c r="I275" s="21" t="s">
        <v>1058</v>
      </c>
      <c r="J275" s="21" t="s">
        <v>1</v>
      </c>
      <c r="K275" s="21" t="s">
        <v>357</v>
      </c>
      <c r="L275" s="21"/>
      <c r="M275" s="21"/>
      <c r="IV275" s="25">
        <f t="shared" si="18"/>
        <v>315.1204</v>
      </c>
    </row>
    <row r="276" spans="2:256" s="25" customFormat="1" ht="54.75" customHeight="1">
      <c r="B276" s="20">
        <f t="shared" si="19"/>
        <v>265</v>
      </c>
      <c r="C276" s="20" t="s">
        <v>3404</v>
      </c>
      <c r="D276" s="22" t="s">
        <v>2217</v>
      </c>
      <c r="E276" s="22" t="s">
        <v>570</v>
      </c>
      <c r="F276" s="22" t="s">
        <v>1127</v>
      </c>
      <c r="G276" s="98">
        <v>0.3</v>
      </c>
      <c r="H276" s="29">
        <v>6000</v>
      </c>
      <c r="I276" s="21" t="s">
        <v>963</v>
      </c>
      <c r="J276" s="21" t="s">
        <v>1266</v>
      </c>
      <c r="K276" s="21" t="s">
        <v>674</v>
      </c>
      <c r="L276" s="21"/>
      <c r="M276" s="21"/>
      <c r="IV276" s="25">
        <f t="shared" si="18"/>
        <v>6265.3</v>
      </c>
    </row>
    <row r="277" spans="2:256" s="25" customFormat="1" ht="54.75" customHeight="1">
      <c r="B277" s="20">
        <f t="shared" si="19"/>
        <v>266</v>
      </c>
      <c r="C277" s="20" t="s">
        <v>3405</v>
      </c>
      <c r="D277" s="22" t="s">
        <v>852</v>
      </c>
      <c r="E277" s="22" t="s">
        <v>920</v>
      </c>
      <c r="F277" s="43" t="s">
        <v>919</v>
      </c>
      <c r="G277" s="98">
        <v>9</v>
      </c>
      <c r="H277" s="29"/>
      <c r="I277" s="21" t="s">
        <v>1058</v>
      </c>
      <c r="J277" s="28" t="s">
        <v>1</v>
      </c>
      <c r="K277" s="28" t="s">
        <v>1071</v>
      </c>
      <c r="L277" s="21"/>
      <c r="M277" s="21"/>
      <c r="IV277" s="25">
        <f t="shared" si="18"/>
        <v>275</v>
      </c>
    </row>
    <row r="278" spans="2:13" s="25" customFormat="1" ht="54.75" customHeight="1">
      <c r="B278" s="20">
        <f t="shared" si="19"/>
        <v>267</v>
      </c>
      <c r="C278" s="20" t="s">
        <v>3406</v>
      </c>
      <c r="D278" s="22" t="s">
        <v>2634</v>
      </c>
      <c r="E278" s="22" t="s">
        <v>2635</v>
      </c>
      <c r="F278" s="22" t="s">
        <v>909</v>
      </c>
      <c r="G278" s="100">
        <v>0.5</v>
      </c>
      <c r="H278" s="29">
        <v>66919</v>
      </c>
      <c r="I278" s="28" t="s">
        <v>963</v>
      </c>
      <c r="J278" s="28" t="s">
        <v>5</v>
      </c>
      <c r="K278" s="28" t="s">
        <v>674</v>
      </c>
      <c r="L278" s="129"/>
      <c r="M278" s="21"/>
    </row>
    <row r="279" spans="2:256" s="25" customFormat="1" ht="54.75" customHeight="1">
      <c r="B279" s="20">
        <f t="shared" si="19"/>
        <v>268</v>
      </c>
      <c r="C279" s="20" t="s">
        <v>3407</v>
      </c>
      <c r="D279" s="36" t="s">
        <v>1958</v>
      </c>
      <c r="E279" s="22" t="s">
        <v>1959</v>
      </c>
      <c r="F279" s="22" t="s">
        <v>1957</v>
      </c>
      <c r="G279" s="99">
        <v>0.358</v>
      </c>
      <c r="H279" s="95">
        <v>86460.95</v>
      </c>
      <c r="I279" s="21" t="s">
        <v>963</v>
      </c>
      <c r="J279" s="21" t="s">
        <v>5</v>
      </c>
      <c r="K279" s="21" t="s">
        <v>674</v>
      </c>
      <c r="L279" s="21"/>
      <c r="M279" s="21"/>
      <c r="IV279" s="25">
        <f>SUM(A279:IU279)</f>
        <v>86729.30799999999</v>
      </c>
    </row>
    <row r="280" spans="2:256" s="25" customFormat="1" ht="54.75" customHeight="1">
      <c r="B280" s="20">
        <f t="shared" si="19"/>
        <v>269</v>
      </c>
      <c r="C280" s="20" t="s">
        <v>3408</v>
      </c>
      <c r="D280" s="22" t="s">
        <v>2218</v>
      </c>
      <c r="E280" s="43" t="s">
        <v>319</v>
      </c>
      <c r="F280" s="22" t="s">
        <v>320</v>
      </c>
      <c r="G280" s="98">
        <v>0.4284305</v>
      </c>
      <c r="H280" s="29">
        <v>14763.94</v>
      </c>
      <c r="I280" s="46" t="s">
        <v>963</v>
      </c>
      <c r="J280" s="46" t="s">
        <v>1007</v>
      </c>
      <c r="K280" s="46" t="s">
        <v>674</v>
      </c>
      <c r="L280" s="21"/>
      <c r="M280" s="21"/>
      <c r="IV280" s="25">
        <f>SUM(A280:IU280)</f>
        <v>15033.3684305</v>
      </c>
    </row>
    <row r="281" spans="2:256" s="25" customFormat="1" ht="54.75" customHeight="1">
      <c r="B281" s="20">
        <f t="shared" si="19"/>
        <v>270</v>
      </c>
      <c r="C281" s="20" t="s">
        <v>3409</v>
      </c>
      <c r="D281" s="22" t="s">
        <v>2470</v>
      </c>
      <c r="E281" s="22" t="s">
        <v>2482</v>
      </c>
      <c r="F281" s="22" t="s">
        <v>2483</v>
      </c>
      <c r="G281" s="99">
        <v>0.2407</v>
      </c>
      <c r="H281" s="95">
        <v>29696.29</v>
      </c>
      <c r="I281" s="28" t="s">
        <v>963</v>
      </c>
      <c r="J281" s="28" t="s">
        <v>1015</v>
      </c>
      <c r="K281" s="28" t="s">
        <v>674</v>
      </c>
      <c r="L281" s="21"/>
      <c r="M281" s="21"/>
      <c r="IV281" s="25">
        <f>SUM(A281:IU281)</f>
        <v>29966.5307</v>
      </c>
    </row>
    <row r="282" spans="2:13" s="25" customFormat="1" ht="54.75" customHeight="1">
      <c r="B282" s="20">
        <f t="shared" si="19"/>
        <v>271</v>
      </c>
      <c r="C282" s="20" t="s">
        <v>3410</v>
      </c>
      <c r="D282" s="22" t="s">
        <v>2570</v>
      </c>
      <c r="E282" s="22" t="s">
        <v>2571</v>
      </c>
      <c r="F282" s="22" t="s">
        <v>2569</v>
      </c>
      <c r="G282" s="100">
        <v>27.45</v>
      </c>
      <c r="H282" s="29"/>
      <c r="I282" s="28" t="s">
        <v>1062</v>
      </c>
      <c r="J282" s="28" t="s">
        <v>1006</v>
      </c>
      <c r="K282" s="28" t="s">
        <v>672</v>
      </c>
      <c r="L282" s="21"/>
      <c r="M282" s="21"/>
    </row>
    <row r="283" spans="2:256" s="25" customFormat="1" ht="54.75" customHeight="1">
      <c r="B283" s="20">
        <f t="shared" si="19"/>
        <v>272</v>
      </c>
      <c r="C283" s="20" t="s">
        <v>3411</v>
      </c>
      <c r="D283" s="22" t="s">
        <v>2219</v>
      </c>
      <c r="E283" s="22" t="s">
        <v>1789</v>
      </c>
      <c r="F283" s="22" t="s">
        <v>1788</v>
      </c>
      <c r="G283" s="98">
        <v>0.6762</v>
      </c>
      <c r="H283" s="29">
        <v>7692.26</v>
      </c>
      <c r="I283" s="28" t="s">
        <v>1062</v>
      </c>
      <c r="J283" s="28" t="s">
        <v>1006</v>
      </c>
      <c r="K283" s="28" t="s">
        <v>674</v>
      </c>
      <c r="L283" s="21"/>
      <c r="M283" s="21"/>
      <c r="IV283" s="25">
        <f aca="true" t="shared" si="20" ref="IV283:IV297">SUM(A283:IU283)</f>
        <v>7964.9362</v>
      </c>
    </row>
    <row r="284" spans="2:256" s="25" customFormat="1" ht="54.75" customHeight="1">
      <c r="B284" s="20">
        <f t="shared" si="19"/>
        <v>273</v>
      </c>
      <c r="C284" s="20" t="s">
        <v>3412</v>
      </c>
      <c r="D284" s="22" t="s">
        <v>426</v>
      </c>
      <c r="E284" s="22" t="s">
        <v>1623</v>
      </c>
      <c r="F284" s="22" t="s">
        <v>934</v>
      </c>
      <c r="G284" s="98">
        <v>50</v>
      </c>
      <c r="H284" s="29"/>
      <c r="I284" s="21" t="s">
        <v>964</v>
      </c>
      <c r="J284" s="21" t="s">
        <v>1812</v>
      </c>
      <c r="K284" s="21" t="s">
        <v>672</v>
      </c>
      <c r="L284" s="21"/>
      <c r="M284" s="21"/>
      <c r="IV284" s="25">
        <f t="shared" si="20"/>
        <v>323</v>
      </c>
    </row>
    <row r="285" spans="2:256" s="25" customFormat="1" ht="54.75" customHeight="1">
      <c r="B285" s="20">
        <f t="shared" si="19"/>
        <v>274</v>
      </c>
      <c r="C285" s="20" t="s">
        <v>3413</v>
      </c>
      <c r="D285" s="22" t="s">
        <v>935</v>
      </c>
      <c r="E285" s="22" t="s">
        <v>936</v>
      </c>
      <c r="F285" s="22" t="s">
        <v>482</v>
      </c>
      <c r="G285" s="98">
        <v>177</v>
      </c>
      <c r="H285" s="29"/>
      <c r="I285" s="21" t="s">
        <v>965</v>
      </c>
      <c r="J285" s="21" t="s">
        <v>1212</v>
      </c>
      <c r="K285" s="21" t="s">
        <v>672</v>
      </c>
      <c r="L285" s="21"/>
      <c r="M285" s="21"/>
      <c r="IV285" s="25">
        <f t="shared" si="20"/>
        <v>451</v>
      </c>
    </row>
    <row r="286" spans="2:256" s="25" customFormat="1" ht="54.75" customHeight="1">
      <c r="B286" s="20">
        <f t="shared" si="19"/>
        <v>275</v>
      </c>
      <c r="C286" s="20" t="s">
        <v>3414</v>
      </c>
      <c r="D286" s="22" t="s">
        <v>2467</v>
      </c>
      <c r="E286" s="22" t="s">
        <v>2476</v>
      </c>
      <c r="F286" s="22" t="s">
        <v>2477</v>
      </c>
      <c r="G286" s="99">
        <v>7</v>
      </c>
      <c r="H286" s="95"/>
      <c r="I286" s="28" t="s">
        <v>965</v>
      </c>
      <c r="J286" s="28" t="s">
        <v>393</v>
      </c>
      <c r="K286" s="28" t="s">
        <v>1115</v>
      </c>
      <c r="L286" s="21"/>
      <c r="M286" s="21"/>
      <c r="IV286" s="25">
        <f t="shared" si="20"/>
        <v>282</v>
      </c>
    </row>
    <row r="287" spans="2:256" s="25" customFormat="1" ht="54.75" customHeight="1">
      <c r="B287" s="20">
        <f t="shared" si="19"/>
        <v>276</v>
      </c>
      <c r="C287" s="20" t="s">
        <v>3415</v>
      </c>
      <c r="D287" s="22" t="s">
        <v>2466</v>
      </c>
      <c r="E287" s="22" t="s">
        <v>2478</v>
      </c>
      <c r="F287" s="22" t="s">
        <v>2477</v>
      </c>
      <c r="G287" s="99">
        <v>5</v>
      </c>
      <c r="H287" s="95"/>
      <c r="I287" s="28" t="s">
        <v>1059</v>
      </c>
      <c r="J287" s="28" t="s">
        <v>2494</v>
      </c>
      <c r="K287" s="28" t="s">
        <v>1115</v>
      </c>
      <c r="L287" s="21"/>
      <c r="M287" s="21"/>
      <c r="IV287" s="25">
        <f t="shared" si="20"/>
        <v>281</v>
      </c>
    </row>
    <row r="288" spans="2:256" s="25" customFormat="1" ht="54.75" customHeight="1">
      <c r="B288" s="20">
        <f t="shared" si="19"/>
        <v>277</v>
      </c>
      <c r="C288" s="20" t="s">
        <v>3416</v>
      </c>
      <c r="D288" s="22" t="s">
        <v>483</v>
      </c>
      <c r="E288" s="22" t="s">
        <v>484</v>
      </c>
      <c r="F288" s="22" t="s">
        <v>485</v>
      </c>
      <c r="G288" s="98">
        <v>15</v>
      </c>
      <c r="H288" s="29"/>
      <c r="I288" s="21" t="s">
        <v>965</v>
      </c>
      <c r="J288" s="21" t="s">
        <v>1212</v>
      </c>
      <c r="K288" s="21" t="s">
        <v>672</v>
      </c>
      <c r="L288" s="21"/>
      <c r="M288" s="21"/>
      <c r="IV288" s="25">
        <f t="shared" si="20"/>
        <v>292</v>
      </c>
    </row>
    <row r="289" spans="2:256" s="25" customFormat="1" ht="54.75" customHeight="1">
      <c r="B289" s="20">
        <f t="shared" si="19"/>
        <v>278</v>
      </c>
      <c r="C289" s="20" t="s">
        <v>3417</v>
      </c>
      <c r="D289" s="22" t="s">
        <v>2220</v>
      </c>
      <c r="E289" s="22" t="s">
        <v>1287</v>
      </c>
      <c r="F289" s="22" t="s">
        <v>929</v>
      </c>
      <c r="G289" s="98">
        <v>0.1588</v>
      </c>
      <c r="H289" s="29">
        <v>13720.39</v>
      </c>
      <c r="I289" s="28" t="s">
        <v>963</v>
      </c>
      <c r="J289" s="28" t="s">
        <v>236</v>
      </c>
      <c r="K289" s="28" t="s">
        <v>674</v>
      </c>
      <c r="L289" s="21"/>
      <c r="M289" s="21"/>
      <c r="IV289" s="25">
        <f t="shared" si="20"/>
        <v>13998.548799999999</v>
      </c>
    </row>
    <row r="290" spans="2:256" s="25" customFormat="1" ht="54.75" customHeight="1">
      <c r="B290" s="20">
        <f t="shared" si="19"/>
        <v>279</v>
      </c>
      <c r="C290" s="20" t="s">
        <v>3418</v>
      </c>
      <c r="D290" s="22" t="s">
        <v>2221</v>
      </c>
      <c r="E290" s="43" t="s">
        <v>217</v>
      </c>
      <c r="F290" s="22" t="s">
        <v>542</v>
      </c>
      <c r="G290" s="98">
        <v>0.12</v>
      </c>
      <c r="H290" s="29">
        <v>11035.5</v>
      </c>
      <c r="I290" s="54" t="s">
        <v>963</v>
      </c>
      <c r="J290" s="54" t="s">
        <v>237</v>
      </c>
      <c r="K290" s="54" t="s">
        <v>674</v>
      </c>
      <c r="L290" s="21"/>
      <c r="M290" s="21"/>
      <c r="IV290" s="25">
        <f t="shared" si="20"/>
        <v>11314.62</v>
      </c>
    </row>
    <row r="291" spans="2:256" s="25" customFormat="1" ht="54.75" customHeight="1">
      <c r="B291" s="20">
        <f t="shared" si="19"/>
        <v>280</v>
      </c>
      <c r="C291" s="21" t="s">
        <v>3419</v>
      </c>
      <c r="D291" s="31" t="s">
        <v>1498</v>
      </c>
      <c r="E291" s="44" t="s">
        <v>1499</v>
      </c>
      <c r="F291" s="44" t="s">
        <v>1500</v>
      </c>
      <c r="G291" s="98">
        <v>340.3097</v>
      </c>
      <c r="H291" s="29"/>
      <c r="I291" s="21" t="s">
        <v>1062</v>
      </c>
      <c r="J291" s="21" t="s">
        <v>2</v>
      </c>
      <c r="K291" s="21" t="s">
        <v>672</v>
      </c>
      <c r="L291" s="21"/>
      <c r="M291" s="21"/>
      <c r="IV291" s="25">
        <f t="shared" si="20"/>
        <v>620.3097</v>
      </c>
    </row>
    <row r="292" spans="2:256" s="25" customFormat="1" ht="54.75" customHeight="1">
      <c r="B292" s="20">
        <f t="shared" si="19"/>
        <v>281</v>
      </c>
      <c r="C292" s="20" t="s">
        <v>3420</v>
      </c>
      <c r="D292" s="22" t="s">
        <v>347</v>
      </c>
      <c r="E292" s="22" t="s">
        <v>349</v>
      </c>
      <c r="F292" s="22" t="s">
        <v>348</v>
      </c>
      <c r="G292" s="98">
        <v>30.3233</v>
      </c>
      <c r="H292" s="29"/>
      <c r="I292" s="21" t="s">
        <v>1061</v>
      </c>
      <c r="J292" s="21" t="s">
        <v>1813</v>
      </c>
      <c r="K292" s="28" t="s">
        <v>1091</v>
      </c>
      <c r="L292" s="21"/>
      <c r="M292" s="21"/>
      <c r="IV292" s="25">
        <f t="shared" si="20"/>
        <v>311.3233</v>
      </c>
    </row>
    <row r="293" spans="2:256" s="25" customFormat="1" ht="54.75" customHeight="1">
      <c r="B293" s="20">
        <f t="shared" si="19"/>
        <v>282</v>
      </c>
      <c r="C293" s="21" t="s">
        <v>905</v>
      </c>
      <c r="D293" s="36" t="s">
        <v>2222</v>
      </c>
      <c r="E293" s="22" t="s">
        <v>659</v>
      </c>
      <c r="F293" s="22" t="s">
        <v>408</v>
      </c>
      <c r="G293" s="99">
        <v>1.0142</v>
      </c>
      <c r="H293" s="95">
        <v>245584</v>
      </c>
      <c r="I293" s="28" t="s">
        <v>963</v>
      </c>
      <c r="J293" s="21" t="s">
        <v>234</v>
      </c>
      <c r="K293" s="21" t="s">
        <v>674</v>
      </c>
      <c r="L293" s="21"/>
      <c r="M293" s="21"/>
      <c r="IV293" s="25">
        <f t="shared" si="20"/>
        <v>245867.0142</v>
      </c>
    </row>
    <row r="294" spans="2:256" s="25" customFormat="1" ht="54.75" customHeight="1">
      <c r="B294" s="20">
        <f t="shared" si="19"/>
        <v>283</v>
      </c>
      <c r="C294" s="20" t="s">
        <v>3421</v>
      </c>
      <c r="D294" s="22" t="s">
        <v>2223</v>
      </c>
      <c r="E294" s="22" t="s">
        <v>993</v>
      </c>
      <c r="F294" s="22" t="s">
        <v>994</v>
      </c>
      <c r="G294" s="98">
        <v>0.4536</v>
      </c>
      <c r="H294" s="29">
        <v>113140</v>
      </c>
      <c r="I294" s="28" t="s">
        <v>963</v>
      </c>
      <c r="J294" s="28" t="s">
        <v>1266</v>
      </c>
      <c r="K294" s="28" t="s">
        <v>674</v>
      </c>
      <c r="L294" s="21"/>
      <c r="M294" s="21"/>
      <c r="IV294" s="25">
        <f t="shared" si="20"/>
        <v>113423.4536</v>
      </c>
    </row>
    <row r="295" spans="2:256" s="25" customFormat="1" ht="54.75" customHeight="1">
      <c r="B295" s="20">
        <f t="shared" si="19"/>
        <v>284</v>
      </c>
      <c r="C295" s="20" t="s">
        <v>3422</v>
      </c>
      <c r="D295" s="36" t="s">
        <v>2544</v>
      </c>
      <c r="E295" s="22" t="s">
        <v>2557</v>
      </c>
      <c r="F295" s="22" t="s">
        <v>2556</v>
      </c>
      <c r="G295" s="99">
        <v>0.5716</v>
      </c>
      <c r="H295" s="95">
        <v>91749.06</v>
      </c>
      <c r="I295" s="21" t="s">
        <v>963</v>
      </c>
      <c r="J295" s="21" t="s">
        <v>1266</v>
      </c>
      <c r="K295" s="21" t="s">
        <v>674</v>
      </c>
      <c r="L295" s="21"/>
      <c r="M295" s="21"/>
      <c r="IV295" s="25">
        <f t="shared" si="20"/>
        <v>92033.6316</v>
      </c>
    </row>
    <row r="296" spans="2:256" s="25" customFormat="1" ht="54.75" customHeight="1">
      <c r="B296" s="20">
        <f t="shared" si="19"/>
        <v>285</v>
      </c>
      <c r="C296" s="20" t="s">
        <v>3423</v>
      </c>
      <c r="D296" s="36" t="s">
        <v>189</v>
      </c>
      <c r="E296" s="36" t="s">
        <v>164</v>
      </c>
      <c r="F296" s="36" t="s">
        <v>498</v>
      </c>
      <c r="G296" s="99">
        <v>50</v>
      </c>
      <c r="H296" s="95"/>
      <c r="I296" s="24" t="s">
        <v>941</v>
      </c>
      <c r="J296" s="24" t="s">
        <v>882</v>
      </c>
      <c r="K296" s="24" t="s">
        <v>1115</v>
      </c>
      <c r="L296" s="24"/>
      <c r="M296" s="24"/>
      <c r="IV296" s="25">
        <f t="shared" si="20"/>
        <v>335</v>
      </c>
    </row>
    <row r="297" spans="2:256" s="25" customFormat="1" ht="54.75" customHeight="1">
      <c r="B297" s="20">
        <f t="shared" si="19"/>
        <v>286</v>
      </c>
      <c r="C297" s="20" t="s">
        <v>3424</v>
      </c>
      <c r="D297" s="22" t="s">
        <v>829</v>
      </c>
      <c r="E297" s="22" t="s">
        <v>830</v>
      </c>
      <c r="F297" s="22" t="s">
        <v>429</v>
      </c>
      <c r="G297" s="98">
        <v>89.14</v>
      </c>
      <c r="H297" s="29"/>
      <c r="I297" s="21" t="s">
        <v>1062</v>
      </c>
      <c r="J297" s="21" t="s">
        <v>1006</v>
      </c>
      <c r="K297" s="24" t="s">
        <v>357</v>
      </c>
      <c r="L297" s="21"/>
      <c r="M297" s="21"/>
      <c r="IV297" s="25">
        <f t="shared" si="20"/>
        <v>375.14</v>
      </c>
    </row>
    <row r="298" spans="2:13" s="25" customFormat="1" ht="54.75" customHeight="1">
      <c r="B298" s="20">
        <f t="shared" si="19"/>
        <v>287</v>
      </c>
      <c r="C298" s="20" t="s">
        <v>3425</v>
      </c>
      <c r="D298" s="22" t="s">
        <v>2629</v>
      </c>
      <c r="E298" s="22" t="s">
        <v>2639</v>
      </c>
      <c r="F298" s="22" t="s">
        <v>2637</v>
      </c>
      <c r="G298" s="100">
        <v>0.3367</v>
      </c>
      <c r="H298" s="29">
        <v>20215.97</v>
      </c>
      <c r="I298" s="28" t="s">
        <v>963</v>
      </c>
      <c r="J298" s="28" t="s">
        <v>359</v>
      </c>
      <c r="K298" s="28" t="s">
        <v>674</v>
      </c>
      <c r="L298" s="129"/>
      <c r="M298" s="21"/>
    </row>
    <row r="299" spans="2:256" s="25" customFormat="1" ht="54.75" customHeight="1">
      <c r="B299" s="20">
        <f t="shared" si="19"/>
        <v>288</v>
      </c>
      <c r="C299" s="20" t="s">
        <v>3426</v>
      </c>
      <c r="D299" s="22" t="s">
        <v>2294</v>
      </c>
      <c r="E299" s="22" t="s">
        <v>2295</v>
      </c>
      <c r="F299" s="22" t="s">
        <v>2293</v>
      </c>
      <c r="G299" s="98">
        <v>38.5494</v>
      </c>
      <c r="H299" s="29"/>
      <c r="I299" s="28" t="s">
        <v>1059</v>
      </c>
      <c r="J299" s="28" t="s">
        <v>2296</v>
      </c>
      <c r="K299" s="28" t="s">
        <v>357</v>
      </c>
      <c r="L299" s="21"/>
      <c r="M299" s="21"/>
      <c r="IV299" s="25">
        <f aca="true" t="shared" si="21" ref="IV299:IV306">SUM(A299:IU299)</f>
        <v>326.5494</v>
      </c>
    </row>
    <row r="300" spans="2:256" s="25" customFormat="1" ht="54.75" customHeight="1">
      <c r="B300" s="20">
        <f t="shared" si="19"/>
        <v>289</v>
      </c>
      <c r="C300" s="20" t="s">
        <v>3427</v>
      </c>
      <c r="D300" s="22" t="s">
        <v>486</v>
      </c>
      <c r="E300" s="22" t="s">
        <v>329</v>
      </c>
      <c r="F300" s="22" t="s">
        <v>487</v>
      </c>
      <c r="G300" s="98">
        <v>143.0728</v>
      </c>
      <c r="H300" s="29"/>
      <c r="I300" s="21" t="s">
        <v>1062</v>
      </c>
      <c r="J300" s="21" t="s">
        <v>2</v>
      </c>
      <c r="K300" s="21" t="s">
        <v>672</v>
      </c>
      <c r="L300" s="21"/>
      <c r="M300" s="21"/>
      <c r="IV300" s="25">
        <f t="shared" si="21"/>
        <v>432.07280000000003</v>
      </c>
    </row>
    <row r="301" spans="2:256" s="25" customFormat="1" ht="54.75" customHeight="1">
      <c r="B301" s="20">
        <f t="shared" si="19"/>
        <v>290</v>
      </c>
      <c r="C301" s="20" t="s">
        <v>3428</v>
      </c>
      <c r="D301" s="22" t="s">
        <v>488</v>
      </c>
      <c r="E301" s="22" t="s">
        <v>680</v>
      </c>
      <c r="F301" s="22" t="s">
        <v>681</v>
      </c>
      <c r="G301" s="98">
        <v>280</v>
      </c>
      <c r="H301" s="29"/>
      <c r="I301" s="21" t="s">
        <v>1058</v>
      </c>
      <c r="J301" s="21" t="s">
        <v>1211</v>
      </c>
      <c r="K301" s="21" t="s">
        <v>672</v>
      </c>
      <c r="L301" s="21"/>
      <c r="M301" s="21"/>
      <c r="IV301" s="25">
        <f t="shared" si="21"/>
        <v>570</v>
      </c>
    </row>
    <row r="302" spans="2:256" s="25" customFormat="1" ht="54.75" customHeight="1">
      <c r="B302" s="20">
        <f t="shared" si="19"/>
        <v>291</v>
      </c>
      <c r="C302" s="20" t="s">
        <v>3429</v>
      </c>
      <c r="D302" s="22" t="s">
        <v>682</v>
      </c>
      <c r="E302" s="22" t="s">
        <v>943</v>
      </c>
      <c r="F302" s="22" t="s">
        <v>45</v>
      </c>
      <c r="G302" s="98">
        <v>25.447</v>
      </c>
      <c r="H302" s="29"/>
      <c r="I302" s="21" t="s">
        <v>965</v>
      </c>
      <c r="J302" s="21" t="s">
        <v>1010</v>
      </c>
      <c r="K302" s="21" t="s">
        <v>672</v>
      </c>
      <c r="L302" s="21"/>
      <c r="M302" s="21"/>
      <c r="IV302" s="25">
        <f t="shared" si="21"/>
        <v>316.447</v>
      </c>
    </row>
    <row r="303" spans="2:256" s="25" customFormat="1" ht="54.75" customHeight="1">
      <c r="B303" s="20">
        <f t="shared" si="19"/>
        <v>292</v>
      </c>
      <c r="C303" s="20" t="s">
        <v>3430</v>
      </c>
      <c r="D303" s="22" t="s">
        <v>1485</v>
      </c>
      <c r="E303" s="22" t="s">
        <v>1484</v>
      </c>
      <c r="F303" s="22" t="s">
        <v>1483</v>
      </c>
      <c r="G303" s="98">
        <v>5.7276</v>
      </c>
      <c r="H303" s="29"/>
      <c r="I303" s="21" t="s">
        <v>894</v>
      </c>
      <c r="J303" s="21" t="s">
        <v>464</v>
      </c>
      <c r="K303" s="21" t="s">
        <v>1115</v>
      </c>
      <c r="L303" s="24"/>
      <c r="M303" s="24"/>
      <c r="IV303" s="25">
        <f t="shared" si="21"/>
        <v>297.7276</v>
      </c>
    </row>
    <row r="304" spans="2:256" s="25" customFormat="1" ht="54.75" customHeight="1">
      <c r="B304" s="20">
        <f t="shared" si="19"/>
        <v>293</v>
      </c>
      <c r="C304" s="20" t="s">
        <v>3431</v>
      </c>
      <c r="D304" s="22" t="s">
        <v>906</v>
      </c>
      <c r="E304" s="22" t="s">
        <v>1145</v>
      </c>
      <c r="F304" s="22" t="s">
        <v>1146</v>
      </c>
      <c r="G304" s="98">
        <v>200</v>
      </c>
      <c r="H304" s="29"/>
      <c r="I304" s="21" t="s">
        <v>965</v>
      </c>
      <c r="J304" s="21" t="s">
        <v>3</v>
      </c>
      <c r="K304" s="21" t="s">
        <v>672</v>
      </c>
      <c r="L304" s="21"/>
      <c r="M304" s="21"/>
      <c r="IV304" s="25">
        <f t="shared" si="21"/>
        <v>493</v>
      </c>
    </row>
    <row r="305" spans="1:256" s="34" customFormat="1" ht="54.75" customHeight="1">
      <c r="A305" s="25"/>
      <c r="B305" s="20">
        <f t="shared" si="19"/>
        <v>294</v>
      </c>
      <c r="C305" s="20" t="s">
        <v>3432</v>
      </c>
      <c r="D305" s="22" t="s">
        <v>1524</v>
      </c>
      <c r="E305" s="22" t="s">
        <v>1523</v>
      </c>
      <c r="F305" s="22" t="s">
        <v>1522</v>
      </c>
      <c r="G305" s="98">
        <v>23</v>
      </c>
      <c r="H305" s="29"/>
      <c r="I305" s="21" t="s">
        <v>1058</v>
      </c>
      <c r="J305" s="21" t="s">
        <v>1016</v>
      </c>
      <c r="K305" s="21" t="s">
        <v>357</v>
      </c>
      <c r="L305" s="21"/>
      <c r="M305" s="21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V305" s="34">
        <f t="shared" si="21"/>
        <v>317</v>
      </c>
    </row>
    <row r="306" spans="2:256" s="25" customFormat="1" ht="54.75" customHeight="1">
      <c r="B306" s="20">
        <f t="shared" si="19"/>
        <v>295</v>
      </c>
      <c r="C306" s="20" t="s">
        <v>3433</v>
      </c>
      <c r="D306" s="22" t="s">
        <v>1147</v>
      </c>
      <c r="E306" s="22" t="s">
        <v>1148</v>
      </c>
      <c r="F306" s="22" t="s">
        <v>1149</v>
      </c>
      <c r="G306" s="98">
        <v>57.0332</v>
      </c>
      <c r="H306" s="29"/>
      <c r="I306" s="21" t="s">
        <v>964</v>
      </c>
      <c r="J306" s="21" t="s">
        <v>392</v>
      </c>
      <c r="K306" s="21" t="s">
        <v>672</v>
      </c>
      <c r="L306" s="21"/>
      <c r="M306" s="21"/>
      <c r="IV306" s="25">
        <f t="shared" si="21"/>
        <v>352.0332</v>
      </c>
    </row>
    <row r="307" spans="2:13" s="25" customFormat="1" ht="54.75" customHeight="1">
      <c r="B307" s="20">
        <f t="shared" si="19"/>
        <v>296</v>
      </c>
      <c r="C307" s="20" t="s">
        <v>3434</v>
      </c>
      <c r="D307" s="22" t="s">
        <v>2438</v>
      </c>
      <c r="E307" s="22" t="s">
        <v>2439</v>
      </c>
      <c r="F307" s="22" t="s">
        <v>722</v>
      </c>
      <c r="G307" s="98">
        <v>0.132</v>
      </c>
      <c r="H307" s="29">
        <v>8748.86</v>
      </c>
      <c r="I307" s="28" t="s">
        <v>963</v>
      </c>
      <c r="J307" s="28" t="s">
        <v>1266</v>
      </c>
      <c r="K307" s="28" t="s">
        <v>674</v>
      </c>
      <c r="L307" s="21"/>
      <c r="M307" s="21"/>
    </row>
    <row r="308" spans="2:256" s="25" customFormat="1" ht="54.75" customHeight="1">
      <c r="B308" s="20">
        <f t="shared" si="19"/>
        <v>297</v>
      </c>
      <c r="C308" s="20" t="s">
        <v>3435</v>
      </c>
      <c r="D308" s="22" t="s">
        <v>1703</v>
      </c>
      <c r="E308" s="22" t="s">
        <v>1704</v>
      </c>
      <c r="F308" s="22" t="s">
        <v>1702</v>
      </c>
      <c r="G308" s="98">
        <v>103.5006</v>
      </c>
      <c r="H308" s="29"/>
      <c r="I308" s="28" t="s">
        <v>965</v>
      </c>
      <c r="J308" s="28" t="s">
        <v>393</v>
      </c>
      <c r="K308" s="28" t="s">
        <v>672</v>
      </c>
      <c r="L308" s="21"/>
      <c r="M308" s="21"/>
      <c r="IV308" s="25">
        <f>SUM(A308:IU308)</f>
        <v>400.5006</v>
      </c>
    </row>
    <row r="309" spans="2:256" s="25" customFormat="1" ht="54.75" customHeight="1">
      <c r="B309" s="20">
        <f t="shared" si="19"/>
        <v>298</v>
      </c>
      <c r="C309" s="20" t="s">
        <v>3436</v>
      </c>
      <c r="D309" s="22" t="s">
        <v>1150</v>
      </c>
      <c r="E309" s="22" t="s">
        <v>1151</v>
      </c>
      <c r="F309" s="22" t="s">
        <v>30</v>
      </c>
      <c r="G309" s="98">
        <v>350</v>
      </c>
      <c r="H309" s="29"/>
      <c r="I309" s="21" t="s">
        <v>965</v>
      </c>
      <c r="J309" s="21" t="s">
        <v>393</v>
      </c>
      <c r="K309" s="21" t="s">
        <v>672</v>
      </c>
      <c r="L309" s="21"/>
      <c r="M309" s="21"/>
      <c r="IV309" s="25">
        <f>SUM(A309:IU309)</f>
        <v>648</v>
      </c>
    </row>
    <row r="310" spans="2:13" s="25" customFormat="1" ht="54.75" customHeight="1">
      <c r="B310" s="20">
        <f t="shared" si="19"/>
        <v>299</v>
      </c>
      <c r="C310" s="20"/>
      <c r="D310" s="22" t="s">
        <v>3566</v>
      </c>
      <c r="E310" s="22" t="s">
        <v>3567</v>
      </c>
      <c r="F310" s="22" t="s">
        <v>3568</v>
      </c>
      <c r="G310" s="108">
        <v>1153.7807</v>
      </c>
      <c r="H310" s="109"/>
      <c r="I310" s="28" t="s">
        <v>965</v>
      </c>
      <c r="J310" s="28"/>
      <c r="K310" s="28" t="s">
        <v>672</v>
      </c>
      <c r="L310" s="21"/>
      <c r="M310" s="21"/>
    </row>
    <row r="311" spans="2:256" s="25" customFormat="1" ht="54.75" customHeight="1">
      <c r="B311" s="20">
        <f t="shared" si="19"/>
        <v>300</v>
      </c>
      <c r="C311" s="20" t="s">
        <v>3234</v>
      </c>
      <c r="D311" s="107" t="s">
        <v>2647</v>
      </c>
      <c r="E311" s="107" t="s">
        <v>2517</v>
      </c>
      <c r="F311" s="107" t="s">
        <v>2518</v>
      </c>
      <c r="G311" s="110">
        <v>357.1445</v>
      </c>
      <c r="H311" s="111"/>
      <c r="I311" s="106" t="s">
        <v>965</v>
      </c>
      <c r="J311" s="112" t="s">
        <v>393</v>
      </c>
      <c r="K311" s="113" t="s">
        <v>672</v>
      </c>
      <c r="L311" s="114"/>
      <c r="M311" s="114"/>
      <c r="IV311" s="25">
        <f aca="true" t="shared" si="22" ref="IV311:IV317">SUM(A311:IU311)</f>
        <v>657.1445</v>
      </c>
    </row>
    <row r="312" spans="2:256" s="25" customFormat="1" ht="54.75" customHeight="1">
      <c r="B312" s="20">
        <f t="shared" si="19"/>
        <v>301</v>
      </c>
      <c r="C312" s="20" t="s">
        <v>3437</v>
      </c>
      <c r="D312" s="22" t="s">
        <v>31</v>
      </c>
      <c r="E312" s="22" t="s">
        <v>32</v>
      </c>
      <c r="F312" s="22" t="s">
        <v>33</v>
      </c>
      <c r="G312" s="98">
        <v>900</v>
      </c>
      <c r="H312" s="29"/>
      <c r="I312" s="21" t="s">
        <v>965</v>
      </c>
      <c r="J312" s="21" t="s">
        <v>233</v>
      </c>
      <c r="K312" s="21" t="s">
        <v>672</v>
      </c>
      <c r="L312" s="21"/>
      <c r="M312" s="21"/>
      <c r="IV312" s="25">
        <f t="shared" si="22"/>
        <v>1201</v>
      </c>
    </row>
    <row r="313" spans="2:256" s="25" customFormat="1" ht="54.75" customHeight="1">
      <c r="B313" s="20">
        <f t="shared" si="19"/>
        <v>302</v>
      </c>
      <c r="C313" s="21" t="s">
        <v>757</v>
      </c>
      <c r="D313" s="22" t="s">
        <v>2227</v>
      </c>
      <c r="E313" s="22" t="s">
        <v>701</v>
      </c>
      <c r="F313" s="22" t="s">
        <v>362</v>
      </c>
      <c r="G313" s="98">
        <v>1.3042</v>
      </c>
      <c r="H313" s="29">
        <v>10800</v>
      </c>
      <c r="I313" s="28" t="s">
        <v>963</v>
      </c>
      <c r="J313" s="28" t="s">
        <v>359</v>
      </c>
      <c r="K313" s="28" t="s">
        <v>674</v>
      </c>
      <c r="L313" s="21"/>
      <c r="M313" s="21"/>
      <c r="IV313" s="25">
        <f t="shared" si="22"/>
        <v>11103.3042</v>
      </c>
    </row>
    <row r="314" spans="2:256" s="25" customFormat="1" ht="54.75" customHeight="1">
      <c r="B314" s="20">
        <f t="shared" si="19"/>
        <v>303</v>
      </c>
      <c r="C314" s="20" t="s">
        <v>3439</v>
      </c>
      <c r="D314" s="36" t="s">
        <v>2228</v>
      </c>
      <c r="E314" s="22" t="s">
        <v>1962</v>
      </c>
      <c r="F314" s="22" t="s">
        <v>1961</v>
      </c>
      <c r="G314" s="99">
        <v>1.3711</v>
      </c>
      <c r="H314" s="95">
        <v>40087.75</v>
      </c>
      <c r="I314" s="21" t="s">
        <v>963</v>
      </c>
      <c r="J314" s="21" t="s">
        <v>741</v>
      </c>
      <c r="K314" s="21" t="s">
        <v>674</v>
      </c>
      <c r="L314" s="21"/>
      <c r="M314" s="21"/>
      <c r="IV314" s="25">
        <f t="shared" si="22"/>
        <v>40392.1211</v>
      </c>
    </row>
    <row r="315" spans="2:256" s="25" customFormat="1" ht="54.75" customHeight="1">
      <c r="B315" s="20">
        <f t="shared" si="19"/>
        <v>304</v>
      </c>
      <c r="C315" s="20" t="s">
        <v>3440</v>
      </c>
      <c r="D315" s="22" t="s">
        <v>2229</v>
      </c>
      <c r="E315" s="22" t="s">
        <v>1077</v>
      </c>
      <c r="F315" s="22" t="s">
        <v>1076</v>
      </c>
      <c r="G315" s="98">
        <v>1.8298</v>
      </c>
      <c r="H315" s="29">
        <v>17000</v>
      </c>
      <c r="I315" s="21" t="s">
        <v>965</v>
      </c>
      <c r="J315" s="21" t="s">
        <v>233</v>
      </c>
      <c r="K315" s="21" t="s">
        <v>674</v>
      </c>
      <c r="L315" s="21"/>
      <c r="M315" s="21"/>
      <c r="IV315" s="25">
        <f t="shared" si="22"/>
        <v>17305.8298</v>
      </c>
    </row>
    <row r="316" spans="2:256" s="25" customFormat="1" ht="54.75" customHeight="1">
      <c r="B316" s="20">
        <f t="shared" si="19"/>
        <v>305</v>
      </c>
      <c r="C316" s="20" t="s">
        <v>3441</v>
      </c>
      <c r="D316" s="22" t="s">
        <v>2230</v>
      </c>
      <c r="E316" s="22" t="s">
        <v>1719</v>
      </c>
      <c r="F316" s="22" t="s">
        <v>1718</v>
      </c>
      <c r="G316" s="98">
        <v>0.12</v>
      </c>
      <c r="H316" s="29">
        <v>15227</v>
      </c>
      <c r="I316" s="28" t="s">
        <v>963</v>
      </c>
      <c r="J316" s="28" t="s">
        <v>1015</v>
      </c>
      <c r="K316" s="28" t="s">
        <v>674</v>
      </c>
      <c r="L316" s="21"/>
      <c r="M316" s="21"/>
      <c r="IV316" s="25">
        <f t="shared" si="22"/>
        <v>15532.12</v>
      </c>
    </row>
    <row r="317" spans="2:256" s="25" customFormat="1" ht="54.75" customHeight="1">
      <c r="B317" s="20">
        <f t="shared" si="19"/>
        <v>306</v>
      </c>
      <c r="C317" s="20" t="s">
        <v>3442</v>
      </c>
      <c r="D317" s="22" t="s">
        <v>34</v>
      </c>
      <c r="E317" s="22" t="s">
        <v>35</v>
      </c>
      <c r="F317" s="22" t="s">
        <v>36</v>
      </c>
      <c r="G317" s="98">
        <v>326</v>
      </c>
      <c r="H317" s="29"/>
      <c r="I317" s="21" t="s">
        <v>965</v>
      </c>
      <c r="J317" s="21" t="s">
        <v>640</v>
      </c>
      <c r="K317" s="21" t="s">
        <v>672</v>
      </c>
      <c r="L317" s="21"/>
      <c r="M317" s="21"/>
      <c r="IV317" s="25">
        <f t="shared" si="22"/>
        <v>632</v>
      </c>
    </row>
    <row r="318" spans="2:13" s="25" customFormat="1" ht="54.75" customHeight="1">
      <c r="B318" s="20">
        <f t="shared" si="19"/>
        <v>307</v>
      </c>
      <c r="C318" s="20" t="s">
        <v>3443</v>
      </c>
      <c r="D318" s="36" t="s">
        <v>2547</v>
      </c>
      <c r="E318" s="22" t="s">
        <v>2561</v>
      </c>
      <c r="F318" s="22" t="s">
        <v>1069</v>
      </c>
      <c r="G318" s="99">
        <v>3.743748</v>
      </c>
      <c r="H318" s="95">
        <v>18314.1</v>
      </c>
      <c r="I318" s="21" t="s">
        <v>963</v>
      </c>
      <c r="J318" s="21" t="s">
        <v>236</v>
      </c>
      <c r="K318" s="21" t="s">
        <v>674</v>
      </c>
      <c r="L318" s="21"/>
      <c r="M318" s="21"/>
    </row>
    <row r="319" spans="2:256" s="25" customFormat="1" ht="54.75" customHeight="1">
      <c r="B319" s="20">
        <f t="shared" si="19"/>
        <v>308</v>
      </c>
      <c r="C319" s="20" t="s">
        <v>3444</v>
      </c>
      <c r="D319" s="22" t="s">
        <v>2231</v>
      </c>
      <c r="E319" s="22" t="s">
        <v>1608</v>
      </c>
      <c r="F319" s="22" t="s">
        <v>1609</v>
      </c>
      <c r="G319" s="98">
        <v>1.215431</v>
      </c>
      <c r="H319" s="29">
        <v>12735</v>
      </c>
      <c r="I319" s="21" t="s">
        <v>965</v>
      </c>
      <c r="J319" s="21" t="s">
        <v>640</v>
      </c>
      <c r="K319" s="21" t="s">
        <v>674</v>
      </c>
      <c r="L319" s="21"/>
      <c r="M319" s="21"/>
      <c r="IV319" s="25">
        <f>SUM(A319:IU319)</f>
        <v>13044.215431</v>
      </c>
    </row>
    <row r="320" spans="2:256" s="25" customFormat="1" ht="54.75" customHeight="1">
      <c r="B320" s="20">
        <f t="shared" si="19"/>
        <v>309</v>
      </c>
      <c r="C320" s="21" t="s">
        <v>3445</v>
      </c>
      <c r="D320" s="22" t="s">
        <v>1391</v>
      </c>
      <c r="E320" s="22" t="s">
        <v>1390</v>
      </c>
      <c r="F320" s="22" t="s">
        <v>1389</v>
      </c>
      <c r="G320" s="98">
        <v>10.883</v>
      </c>
      <c r="H320" s="29"/>
      <c r="I320" s="21" t="s">
        <v>1062</v>
      </c>
      <c r="J320" s="21" t="s">
        <v>1420</v>
      </c>
      <c r="K320" s="21" t="s">
        <v>357</v>
      </c>
      <c r="L320" s="21"/>
      <c r="M320" s="21"/>
      <c r="IV320" s="25">
        <f>SUM(A320:IU320)</f>
        <v>319.883</v>
      </c>
    </row>
    <row r="321" spans="2:13" s="25" customFormat="1" ht="54.75" customHeight="1">
      <c r="B321" s="20">
        <f t="shared" si="19"/>
        <v>310</v>
      </c>
      <c r="C321" s="20"/>
      <c r="D321" s="22" t="s">
        <v>3563</v>
      </c>
      <c r="E321" s="22" t="s">
        <v>3564</v>
      </c>
      <c r="F321" s="22" t="s">
        <v>3565</v>
      </c>
      <c r="G321" s="108">
        <v>11.795</v>
      </c>
      <c r="H321" s="109"/>
      <c r="I321" s="21" t="s">
        <v>80</v>
      </c>
      <c r="J321" s="28" t="s">
        <v>2835</v>
      </c>
      <c r="K321" s="28" t="s">
        <v>1115</v>
      </c>
      <c r="L321" s="21"/>
      <c r="M321" s="21"/>
    </row>
    <row r="322" spans="2:256" s="25" customFormat="1" ht="54.75" customHeight="1">
      <c r="B322" s="20">
        <f t="shared" si="19"/>
        <v>311</v>
      </c>
      <c r="C322" s="20" t="s">
        <v>3446</v>
      </c>
      <c r="D322" s="22" t="s">
        <v>2232</v>
      </c>
      <c r="E322" s="22" t="s">
        <v>1079</v>
      </c>
      <c r="F322" s="22" t="s">
        <v>1078</v>
      </c>
      <c r="G322" s="98">
        <v>1.08</v>
      </c>
      <c r="H322" s="29">
        <v>3200</v>
      </c>
      <c r="I322" s="21" t="s">
        <v>965</v>
      </c>
      <c r="J322" s="21" t="s">
        <v>1010</v>
      </c>
      <c r="K322" s="21" t="s">
        <v>674</v>
      </c>
      <c r="L322" s="21"/>
      <c r="M322" s="21"/>
      <c r="IV322" s="25">
        <f aca="true" t="shared" si="23" ref="IV322:IV328">SUM(A322:IU322)</f>
        <v>3512.08</v>
      </c>
    </row>
    <row r="323" spans="2:256" s="25" customFormat="1" ht="54.75" customHeight="1">
      <c r="B323" s="20">
        <f t="shared" si="19"/>
        <v>312</v>
      </c>
      <c r="C323" s="20" t="s">
        <v>3447</v>
      </c>
      <c r="D323" s="22" t="s">
        <v>1345</v>
      </c>
      <c r="E323" s="22" t="s">
        <v>1346</v>
      </c>
      <c r="F323" s="31" t="s">
        <v>1347</v>
      </c>
      <c r="G323" s="98">
        <v>3.8</v>
      </c>
      <c r="H323" s="29"/>
      <c r="I323" s="28" t="s">
        <v>941</v>
      </c>
      <c r="J323" s="28" t="s">
        <v>1421</v>
      </c>
      <c r="K323" s="24" t="s">
        <v>360</v>
      </c>
      <c r="L323" s="21"/>
      <c r="M323" s="21"/>
      <c r="IV323" s="25">
        <f t="shared" si="23"/>
        <v>315.8</v>
      </c>
    </row>
    <row r="324" spans="2:256" s="25" customFormat="1" ht="54.75" customHeight="1">
      <c r="B324" s="20">
        <f t="shared" si="19"/>
        <v>313</v>
      </c>
      <c r="C324" s="20" t="s">
        <v>3448</v>
      </c>
      <c r="D324" s="22" t="s">
        <v>203</v>
      </c>
      <c r="E324" s="22" t="s">
        <v>204</v>
      </c>
      <c r="F324" s="22" t="s">
        <v>205</v>
      </c>
      <c r="G324" s="98">
        <v>18.2973</v>
      </c>
      <c r="H324" s="29"/>
      <c r="I324" s="21" t="s">
        <v>1061</v>
      </c>
      <c r="J324" s="21" t="s">
        <v>297</v>
      </c>
      <c r="K324" s="21" t="s">
        <v>672</v>
      </c>
      <c r="L324" s="21"/>
      <c r="M324" s="21"/>
      <c r="IV324" s="25">
        <f t="shared" si="23"/>
        <v>331.2973</v>
      </c>
    </row>
    <row r="325" spans="2:256" s="25" customFormat="1" ht="54.75" customHeight="1">
      <c r="B325" s="20">
        <f t="shared" si="19"/>
        <v>314</v>
      </c>
      <c r="C325" s="20" t="s">
        <v>3449</v>
      </c>
      <c r="D325" s="22" t="s">
        <v>1935</v>
      </c>
      <c r="E325" s="22" t="s">
        <v>1926</v>
      </c>
      <c r="F325" s="22" t="s">
        <v>1927</v>
      </c>
      <c r="G325" s="98">
        <v>0.7</v>
      </c>
      <c r="H325" s="29">
        <v>5500</v>
      </c>
      <c r="I325" s="28" t="s">
        <v>1062</v>
      </c>
      <c r="J325" s="28" t="s">
        <v>1006</v>
      </c>
      <c r="K325" s="28" t="s">
        <v>674</v>
      </c>
      <c r="L325" s="21"/>
      <c r="M325" s="21"/>
      <c r="IV325" s="25">
        <f t="shared" si="23"/>
        <v>5814.7</v>
      </c>
    </row>
    <row r="326" spans="2:256" s="25" customFormat="1" ht="54.75" customHeight="1">
      <c r="B326" s="20">
        <f t="shared" si="19"/>
        <v>315</v>
      </c>
      <c r="C326" s="20" t="s">
        <v>3450</v>
      </c>
      <c r="D326" s="22" t="s">
        <v>2298</v>
      </c>
      <c r="E326" s="22" t="s">
        <v>2299</v>
      </c>
      <c r="F326" s="22" t="s">
        <v>2297</v>
      </c>
      <c r="G326" s="98">
        <v>2.898228</v>
      </c>
      <c r="H326" s="29"/>
      <c r="I326" s="28" t="s">
        <v>1062</v>
      </c>
      <c r="J326" s="28" t="s">
        <v>1006</v>
      </c>
      <c r="K326" s="28" t="s">
        <v>360</v>
      </c>
      <c r="L326" s="21"/>
      <c r="M326" s="21"/>
      <c r="IV326" s="25">
        <f t="shared" si="23"/>
        <v>317.898228</v>
      </c>
    </row>
    <row r="327" spans="2:256" s="25" customFormat="1" ht="54.75" customHeight="1">
      <c r="B327" s="20">
        <f t="shared" si="19"/>
        <v>316</v>
      </c>
      <c r="C327" s="20" t="s">
        <v>3451</v>
      </c>
      <c r="D327" s="22" t="s">
        <v>2234</v>
      </c>
      <c r="E327" s="22" t="s">
        <v>1882</v>
      </c>
      <c r="F327" s="22" t="s">
        <v>1881</v>
      </c>
      <c r="G327" s="98">
        <v>0.24</v>
      </c>
      <c r="H327" s="29">
        <v>21600</v>
      </c>
      <c r="I327" s="28" t="s">
        <v>963</v>
      </c>
      <c r="J327" s="28" t="s">
        <v>237</v>
      </c>
      <c r="K327" s="28" t="s">
        <v>674</v>
      </c>
      <c r="L327" s="21"/>
      <c r="M327" s="21"/>
      <c r="IV327" s="25">
        <f t="shared" si="23"/>
        <v>21916.24</v>
      </c>
    </row>
    <row r="328" spans="2:256" s="25" customFormat="1" ht="54.75" customHeight="1">
      <c r="B328" s="20">
        <f t="shared" si="19"/>
        <v>317</v>
      </c>
      <c r="C328" s="20" t="s">
        <v>3452</v>
      </c>
      <c r="D328" s="22" t="s">
        <v>2300</v>
      </c>
      <c r="E328" s="22" t="s">
        <v>2308</v>
      </c>
      <c r="F328" s="22" t="s">
        <v>2309</v>
      </c>
      <c r="G328" s="98">
        <v>809.8736</v>
      </c>
      <c r="H328" s="29" t="s">
        <v>2310</v>
      </c>
      <c r="I328" s="21" t="s">
        <v>964</v>
      </c>
      <c r="J328" s="28" t="s">
        <v>1812</v>
      </c>
      <c r="K328" s="28" t="s">
        <v>357</v>
      </c>
      <c r="L328" s="21"/>
      <c r="M328" s="21"/>
      <c r="IV328" s="25">
        <f t="shared" si="23"/>
        <v>1126.8736</v>
      </c>
    </row>
    <row r="329" spans="2:13" s="25" customFormat="1" ht="54.75" customHeight="1">
      <c r="B329" s="20">
        <f t="shared" si="19"/>
        <v>318</v>
      </c>
      <c r="C329" s="20" t="s">
        <v>3453</v>
      </c>
      <c r="D329" s="22" t="s">
        <v>2502</v>
      </c>
      <c r="E329" s="22" t="s">
        <v>2507</v>
      </c>
      <c r="F329" s="22" t="s">
        <v>2506</v>
      </c>
      <c r="G329" s="102">
        <v>3.0282</v>
      </c>
      <c r="H329" s="102">
        <v>3695</v>
      </c>
      <c r="I329" s="28" t="s">
        <v>963</v>
      </c>
      <c r="J329" s="105" t="s">
        <v>234</v>
      </c>
      <c r="K329" s="28" t="s">
        <v>674</v>
      </c>
      <c r="L329" s="104"/>
      <c r="M329" s="104"/>
    </row>
    <row r="330" spans="2:13" s="25" customFormat="1" ht="54.75" customHeight="1">
      <c r="B330" s="20">
        <f t="shared" si="19"/>
        <v>319</v>
      </c>
      <c r="C330" s="20" t="s">
        <v>3454</v>
      </c>
      <c r="D330" s="22" t="s">
        <v>2501</v>
      </c>
      <c r="E330" s="22" t="s">
        <v>2514</v>
      </c>
      <c r="F330" s="22" t="s">
        <v>2506</v>
      </c>
      <c r="G330" s="102">
        <v>0.1871</v>
      </c>
      <c r="H330" s="102">
        <v>10186</v>
      </c>
      <c r="I330" s="28" t="s">
        <v>963</v>
      </c>
      <c r="J330" s="105" t="s">
        <v>234</v>
      </c>
      <c r="K330" s="28" t="s">
        <v>674</v>
      </c>
      <c r="L330" s="104"/>
      <c r="M330" s="104"/>
    </row>
    <row r="331" spans="2:13" s="25" customFormat="1" ht="54.75" customHeight="1">
      <c r="B331" s="20">
        <f t="shared" si="19"/>
        <v>320</v>
      </c>
      <c r="C331" s="20" t="s">
        <v>3455</v>
      </c>
      <c r="D331" s="22" t="s">
        <v>2469</v>
      </c>
      <c r="E331" s="22" t="s">
        <v>2492</v>
      </c>
      <c r="F331" s="22" t="s">
        <v>2493</v>
      </c>
      <c r="G331" s="99">
        <v>4.5</v>
      </c>
      <c r="H331" s="29"/>
      <c r="I331" s="28" t="s">
        <v>1062</v>
      </c>
      <c r="J331" s="28" t="s">
        <v>1006</v>
      </c>
      <c r="K331" s="28" t="s">
        <v>360</v>
      </c>
      <c r="L331" s="21"/>
      <c r="M331" s="21"/>
    </row>
    <row r="332" spans="2:256" s="25" customFormat="1" ht="54.75" customHeight="1">
      <c r="B332" s="20">
        <f t="shared" si="19"/>
        <v>321</v>
      </c>
      <c r="C332" s="20" t="s">
        <v>3456</v>
      </c>
      <c r="D332" s="22" t="s">
        <v>2235</v>
      </c>
      <c r="E332" s="22" t="s">
        <v>1639</v>
      </c>
      <c r="F332" s="22" t="s">
        <v>736</v>
      </c>
      <c r="G332" s="98">
        <v>1.8975</v>
      </c>
      <c r="H332" s="29">
        <v>50245</v>
      </c>
      <c r="I332" s="28" t="s">
        <v>963</v>
      </c>
      <c r="J332" s="28" t="s">
        <v>5</v>
      </c>
      <c r="K332" s="28" t="s">
        <v>674</v>
      </c>
      <c r="L332" s="21"/>
      <c r="M332" s="21"/>
      <c r="IV332" s="25">
        <f>SUM(A332:IU332)</f>
        <v>50567.8975</v>
      </c>
    </row>
    <row r="333" spans="2:13" s="25" customFormat="1" ht="54.75" customHeight="1">
      <c r="B333" s="20">
        <f aca="true" t="shared" si="24" ref="B333:B396">B332+1</f>
        <v>322</v>
      </c>
      <c r="C333" s="20" t="s">
        <v>3457</v>
      </c>
      <c r="D333" s="22" t="s">
        <v>2632</v>
      </c>
      <c r="E333" s="22" t="s">
        <v>2644</v>
      </c>
      <c r="F333" s="22" t="s">
        <v>1028</v>
      </c>
      <c r="G333" s="100">
        <v>3.1303</v>
      </c>
      <c r="H333" s="29">
        <v>168920.33</v>
      </c>
      <c r="I333" s="28" t="s">
        <v>194</v>
      </c>
      <c r="J333" s="28" t="s">
        <v>428</v>
      </c>
      <c r="K333" s="28" t="s">
        <v>674</v>
      </c>
      <c r="L333" s="129"/>
      <c r="M333" s="21" t="s">
        <v>2645</v>
      </c>
    </row>
    <row r="334" spans="2:256" s="25" customFormat="1" ht="54.75" customHeight="1">
      <c r="B334" s="20">
        <f t="shared" si="24"/>
        <v>323</v>
      </c>
      <c r="C334" s="20" t="s">
        <v>3458</v>
      </c>
      <c r="D334" s="22" t="s">
        <v>1725</v>
      </c>
      <c r="E334" s="22" t="s">
        <v>461</v>
      </c>
      <c r="F334" s="22" t="s">
        <v>736</v>
      </c>
      <c r="G334" s="98">
        <v>1.2771</v>
      </c>
      <c r="H334" s="29"/>
      <c r="I334" s="28" t="s">
        <v>963</v>
      </c>
      <c r="J334" s="28" t="s">
        <v>359</v>
      </c>
      <c r="K334" s="28" t="s">
        <v>360</v>
      </c>
      <c r="L334" s="21"/>
      <c r="M334" s="21"/>
      <c r="IV334" s="25">
        <f>SUM(A334:IU334)</f>
        <v>324.2771</v>
      </c>
    </row>
    <row r="335" spans="2:256" s="25" customFormat="1" ht="54.75" customHeight="1">
      <c r="B335" s="20">
        <f t="shared" si="24"/>
        <v>324</v>
      </c>
      <c r="C335" s="20" t="s">
        <v>3459</v>
      </c>
      <c r="D335" s="30" t="s">
        <v>2236</v>
      </c>
      <c r="E335" s="22" t="s">
        <v>1658</v>
      </c>
      <c r="F335" s="22" t="s">
        <v>736</v>
      </c>
      <c r="G335" s="98">
        <v>4.6177</v>
      </c>
      <c r="H335" s="29">
        <v>92435.87</v>
      </c>
      <c r="I335" s="28" t="s">
        <v>1058</v>
      </c>
      <c r="J335" s="28" t="s">
        <v>1016</v>
      </c>
      <c r="K335" s="28" t="s">
        <v>674</v>
      </c>
      <c r="L335" s="21"/>
      <c r="M335" s="21"/>
      <c r="IV335" s="25">
        <f>SUM(A335:IU335)</f>
        <v>92764.4877</v>
      </c>
    </row>
    <row r="336" spans="2:13" s="25" customFormat="1" ht="54.75" customHeight="1">
      <c r="B336" s="20">
        <f t="shared" si="24"/>
        <v>325</v>
      </c>
      <c r="C336" s="20"/>
      <c r="D336" s="22" t="s">
        <v>3609</v>
      </c>
      <c r="E336" s="22" t="s">
        <v>3620</v>
      </c>
      <c r="F336" s="22" t="s">
        <v>736</v>
      </c>
      <c r="G336" s="100">
        <v>1.865912</v>
      </c>
      <c r="H336" s="29">
        <v>109291.62</v>
      </c>
      <c r="I336" s="28" t="s">
        <v>963</v>
      </c>
      <c r="J336" s="28" t="s">
        <v>236</v>
      </c>
      <c r="K336" s="28" t="s">
        <v>674</v>
      </c>
      <c r="L336" s="21"/>
      <c r="M336" s="21"/>
    </row>
    <row r="337" spans="2:13" s="25" customFormat="1" ht="54.75" customHeight="1">
      <c r="B337" s="20">
        <f t="shared" si="24"/>
        <v>326</v>
      </c>
      <c r="C337" s="20" t="s">
        <v>3460</v>
      </c>
      <c r="D337" s="22" t="s">
        <v>2475</v>
      </c>
      <c r="E337" s="22" t="s">
        <v>2489</v>
      </c>
      <c r="F337" s="22" t="s">
        <v>1028</v>
      </c>
      <c r="G337" s="99">
        <v>0.5478</v>
      </c>
      <c r="H337" s="95">
        <v>78743.07</v>
      </c>
      <c r="I337" s="28" t="s">
        <v>964</v>
      </c>
      <c r="J337" s="28" t="s">
        <v>1241</v>
      </c>
      <c r="K337" s="28" t="s">
        <v>674</v>
      </c>
      <c r="L337" s="21"/>
      <c r="M337" s="21"/>
    </row>
    <row r="338" spans="2:256" s="25" customFormat="1" ht="54.75" customHeight="1">
      <c r="B338" s="20">
        <f t="shared" si="24"/>
        <v>327</v>
      </c>
      <c r="C338" s="20" t="s">
        <v>3461</v>
      </c>
      <c r="D338" s="22" t="s">
        <v>1854</v>
      </c>
      <c r="E338" s="22" t="s">
        <v>1855</v>
      </c>
      <c r="F338" s="22" t="s">
        <v>736</v>
      </c>
      <c r="G338" s="98">
        <v>2.6741</v>
      </c>
      <c r="H338" s="29"/>
      <c r="I338" s="28" t="s">
        <v>963</v>
      </c>
      <c r="J338" s="28" t="s">
        <v>236</v>
      </c>
      <c r="K338" s="28" t="s">
        <v>360</v>
      </c>
      <c r="L338" s="21"/>
      <c r="M338" s="21"/>
      <c r="IV338" s="25">
        <f aca="true" t="shared" si="25" ref="IV338:IV346">SUM(A338:IU338)</f>
        <v>329.6741</v>
      </c>
    </row>
    <row r="339" spans="2:256" s="25" customFormat="1" ht="54.75" customHeight="1">
      <c r="B339" s="20">
        <f t="shared" si="24"/>
        <v>328</v>
      </c>
      <c r="C339" s="20" t="s">
        <v>3462</v>
      </c>
      <c r="D339" s="22" t="s">
        <v>2412</v>
      </c>
      <c r="E339" s="22" t="s">
        <v>2421</v>
      </c>
      <c r="F339" s="22" t="s">
        <v>1028</v>
      </c>
      <c r="G339" s="98">
        <v>1.489</v>
      </c>
      <c r="H339" s="29">
        <v>23036.35</v>
      </c>
      <c r="I339" s="28" t="s">
        <v>965</v>
      </c>
      <c r="J339" s="28"/>
      <c r="K339" s="28" t="s">
        <v>674</v>
      </c>
      <c r="L339" s="21"/>
      <c r="M339" s="21"/>
      <c r="IV339" s="25">
        <f t="shared" si="25"/>
        <v>23365.839</v>
      </c>
    </row>
    <row r="340" spans="2:256" s="25" customFormat="1" ht="54.75" customHeight="1">
      <c r="B340" s="20">
        <f t="shared" si="24"/>
        <v>329</v>
      </c>
      <c r="C340" s="20" t="s">
        <v>3463</v>
      </c>
      <c r="D340" s="22" t="s">
        <v>2346</v>
      </c>
      <c r="E340" s="22" t="s">
        <v>2347</v>
      </c>
      <c r="F340" s="22" t="s">
        <v>1028</v>
      </c>
      <c r="G340" s="99">
        <v>1.2092</v>
      </c>
      <c r="H340" s="95">
        <v>97852.22</v>
      </c>
      <c r="I340" s="28" t="s">
        <v>965</v>
      </c>
      <c r="J340" s="28" t="s">
        <v>1010</v>
      </c>
      <c r="K340" s="28" t="s">
        <v>674</v>
      </c>
      <c r="L340" s="21"/>
      <c r="M340" s="21"/>
      <c r="IV340" s="25">
        <f t="shared" si="25"/>
        <v>98182.4292</v>
      </c>
    </row>
    <row r="341" spans="2:256" s="25" customFormat="1" ht="54.75" customHeight="1">
      <c r="B341" s="20">
        <f t="shared" si="24"/>
        <v>330</v>
      </c>
      <c r="C341" s="20" t="s">
        <v>3464</v>
      </c>
      <c r="D341" s="30" t="s">
        <v>2237</v>
      </c>
      <c r="E341" s="22" t="s">
        <v>1660</v>
      </c>
      <c r="F341" s="22" t="s">
        <v>736</v>
      </c>
      <c r="G341" s="98">
        <v>0.6345</v>
      </c>
      <c r="H341" s="29">
        <v>20243.22</v>
      </c>
      <c r="I341" s="28" t="s">
        <v>894</v>
      </c>
      <c r="J341" s="28" t="s">
        <v>1661</v>
      </c>
      <c r="K341" s="28" t="s">
        <v>674</v>
      </c>
      <c r="L341" s="21"/>
      <c r="M341" s="21"/>
      <c r="IV341" s="25">
        <f t="shared" si="25"/>
        <v>20573.8545</v>
      </c>
    </row>
    <row r="342" spans="2:256" s="25" customFormat="1" ht="54.75" customHeight="1">
      <c r="B342" s="20">
        <f t="shared" si="24"/>
        <v>331</v>
      </c>
      <c r="C342" s="20" t="s">
        <v>3465</v>
      </c>
      <c r="D342" s="22" t="s">
        <v>2238</v>
      </c>
      <c r="E342" s="22" t="s">
        <v>304</v>
      </c>
      <c r="F342" s="22" t="s">
        <v>1028</v>
      </c>
      <c r="G342" s="98">
        <v>4.2114</v>
      </c>
      <c r="H342" s="29">
        <v>78654</v>
      </c>
      <c r="I342" s="28" t="s">
        <v>965</v>
      </c>
      <c r="J342" s="28" t="s">
        <v>305</v>
      </c>
      <c r="K342" s="28" t="s">
        <v>674</v>
      </c>
      <c r="L342" s="21"/>
      <c r="M342" s="21"/>
      <c r="IV342" s="25">
        <f t="shared" si="25"/>
        <v>78989.2114</v>
      </c>
    </row>
    <row r="343" spans="2:256" s="25" customFormat="1" ht="54.75" customHeight="1">
      <c r="B343" s="20">
        <f t="shared" si="24"/>
        <v>332</v>
      </c>
      <c r="C343" s="20" t="s">
        <v>3466</v>
      </c>
      <c r="D343" s="22" t="s">
        <v>2239</v>
      </c>
      <c r="E343" s="22" t="s">
        <v>1796</v>
      </c>
      <c r="F343" s="22" t="s">
        <v>1028</v>
      </c>
      <c r="G343" s="98">
        <v>3.6707</v>
      </c>
      <c r="H343" s="29">
        <v>52988.5</v>
      </c>
      <c r="I343" s="28" t="s">
        <v>963</v>
      </c>
      <c r="J343" s="28" t="s">
        <v>1015</v>
      </c>
      <c r="K343" s="28" t="s">
        <v>674</v>
      </c>
      <c r="L343" s="21"/>
      <c r="M343" s="21"/>
      <c r="IV343" s="25">
        <f t="shared" si="25"/>
        <v>53324.1707</v>
      </c>
    </row>
    <row r="344" spans="2:256" s="25" customFormat="1" ht="54.75" customHeight="1">
      <c r="B344" s="20">
        <f t="shared" si="24"/>
        <v>333</v>
      </c>
      <c r="C344" s="20" t="s">
        <v>3467</v>
      </c>
      <c r="D344" s="22" t="s">
        <v>66</v>
      </c>
      <c r="E344" s="22" t="s">
        <v>67</v>
      </c>
      <c r="F344" s="43" t="s">
        <v>65</v>
      </c>
      <c r="G344" s="98">
        <v>31.6</v>
      </c>
      <c r="H344" s="29"/>
      <c r="I344" s="28" t="s">
        <v>965</v>
      </c>
      <c r="J344" s="28" t="s">
        <v>233</v>
      </c>
      <c r="K344" s="28" t="s">
        <v>357</v>
      </c>
      <c r="L344" s="21"/>
      <c r="M344" s="21"/>
      <c r="IV344" s="25">
        <f t="shared" si="25"/>
        <v>364.6</v>
      </c>
    </row>
    <row r="345" spans="2:256" s="25" customFormat="1" ht="54.75" customHeight="1">
      <c r="B345" s="20">
        <f t="shared" si="24"/>
        <v>334</v>
      </c>
      <c r="C345" s="20" t="s">
        <v>3468</v>
      </c>
      <c r="D345" s="22" t="s">
        <v>2240</v>
      </c>
      <c r="E345" s="22" t="s">
        <v>1357</v>
      </c>
      <c r="F345" s="22" t="s">
        <v>1358</v>
      </c>
      <c r="G345" s="98">
        <v>0.6281</v>
      </c>
      <c r="H345" s="29">
        <v>18911.34</v>
      </c>
      <c r="I345" s="21" t="s">
        <v>963</v>
      </c>
      <c r="J345" s="28" t="s">
        <v>359</v>
      </c>
      <c r="K345" s="21" t="s">
        <v>674</v>
      </c>
      <c r="L345" s="21"/>
      <c r="M345" s="21"/>
      <c r="IV345" s="25">
        <f t="shared" si="25"/>
        <v>19245.968100000002</v>
      </c>
    </row>
    <row r="346" spans="2:256" s="25" customFormat="1" ht="54.75" customHeight="1">
      <c r="B346" s="20">
        <f t="shared" si="24"/>
        <v>335</v>
      </c>
      <c r="C346" s="20" t="s">
        <v>3469</v>
      </c>
      <c r="D346" s="22" t="s">
        <v>2241</v>
      </c>
      <c r="E346" s="22" t="s">
        <v>1042</v>
      </c>
      <c r="F346" s="22" t="s">
        <v>794</v>
      </c>
      <c r="G346" s="98">
        <v>0.5</v>
      </c>
      <c r="H346" s="29">
        <v>14388.25</v>
      </c>
      <c r="I346" s="21" t="s">
        <v>963</v>
      </c>
      <c r="J346" s="21" t="s">
        <v>237</v>
      </c>
      <c r="K346" s="21" t="s">
        <v>674</v>
      </c>
      <c r="L346" s="21"/>
      <c r="M346" s="21"/>
      <c r="IV346" s="25">
        <f t="shared" si="25"/>
        <v>14723.75</v>
      </c>
    </row>
    <row r="347" spans="2:13" s="25" customFormat="1" ht="54.75" customHeight="1">
      <c r="B347" s="20">
        <f t="shared" si="24"/>
        <v>336</v>
      </c>
      <c r="C347" s="20" t="s">
        <v>3470</v>
      </c>
      <c r="D347" s="22" t="s">
        <v>2551</v>
      </c>
      <c r="E347" s="22" t="s">
        <v>2574</v>
      </c>
      <c r="F347" s="22" t="s">
        <v>2575</v>
      </c>
      <c r="G347" s="100">
        <v>11.3283</v>
      </c>
      <c r="H347" s="29"/>
      <c r="I347" s="28" t="s">
        <v>1058</v>
      </c>
      <c r="J347" s="28" t="s">
        <v>1016</v>
      </c>
      <c r="K347" s="28" t="s">
        <v>360</v>
      </c>
      <c r="L347" s="21"/>
      <c r="M347" s="21"/>
    </row>
    <row r="348" spans="2:256" s="25" customFormat="1" ht="54.75" customHeight="1">
      <c r="B348" s="20">
        <f t="shared" si="24"/>
        <v>337</v>
      </c>
      <c r="C348" s="20" t="s">
        <v>3471</v>
      </c>
      <c r="D348" s="22" t="s">
        <v>2395</v>
      </c>
      <c r="E348" s="22" t="s">
        <v>2396</v>
      </c>
      <c r="F348" s="22" t="s">
        <v>736</v>
      </c>
      <c r="G348" s="98">
        <v>1.16</v>
      </c>
      <c r="H348" s="29">
        <v>75722.36</v>
      </c>
      <c r="I348" s="28" t="s">
        <v>963</v>
      </c>
      <c r="J348" s="28" t="s">
        <v>2397</v>
      </c>
      <c r="K348" s="28" t="s">
        <v>674</v>
      </c>
      <c r="L348" s="21"/>
      <c r="M348" s="21"/>
      <c r="IV348" s="25">
        <f aca="true" t="shared" si="26" ref="IV348:IV364">SUM(A348:IU348)</f>
        <v>76060.52</v>
      </c>
    </row>
    <row r="349" spans="2:256" s="25" customFormat="1" ht="54.75" customHeight="1">
      <c r="B349" s="20">
        <f t="shared" si="24"/>
        <v>338</v>
      </c>
      <c r="C349" s="20" t="s">
        <v>3474</v>
      </c>
      <c r="D349" s="22" t="s">
        <v>2244</v>
      </c>
      <c r="E349" s="22" t="s">
        <v>1666</v>
      </c>
      <c r="F349" s="22" t="s">
        <v>1667</v>
      </c>
      <c r="G349" s="98">
        <v>0.3543</v>
      </c>
      <c r="H349" s="29">
        <v>5980</v>
      </c>
      <c r="I349" s="21" t="s">
        <v>1058</v>
      </c>
      <c r="J349" s="28" t="s">
        <v>1303</v>
      </c>
      <c r="K349" s="28" t="s">
        <v>674</v>
      </c>
      <c r="L349" s="21"/>
      <c r="M349" s="21"/>
      <c r="IV349" s="25">
        <f t="shared" si="26"/>
        <v>6318.3543</v>
      </c>
    </row>
    <row r="350" spans="2:256" s="25" customFormat="1" ht="54.75" customHeight="1">
      <c r="B350" s="20">
        <f t="shared" si="24"/>
        <v>339</v>
      </c>
      <c r="C350" s="20" t="s">
        <v>3475</v>
      </c>
      <c r="D350" s="22" t="s">
        <v>1092</v>
      </c>
      <c r="E350" s="22" t="s">
        <v>1093</v>
      </c>
      <c r="F350" s="22" t="s">
        <v>1094</v>
      </c>
      <c r="G350" s="98">
        <v>49.3792</v>
      </c>
      <c r="H350" s="29"/>
      <c r="I350" s="28" t="s">
        <v>1058</v>
      </c>
      <c r="J350" s="21" t="s">
        <v>1016</v>
      </c>
      <c r="K350" s="21" t="s">
        <v>672</v>
      </c>
      <c r="L350" s="21"/>
      <c r="M350" s="21"/>
      <c r="IV350" s="25">
        <f t="shared" si="26"/>
        <v>388.37919999999997</v>
      </c>
    </row>
    <row r="351" spans="2:256" s="25" customFormat="1" ht="54.75" customHeight="1">
      <c r="B351" s="20">
        <f t="shared" si="24"/>
        <v>340</v>
      </c>
      <c r="C351" s="20" t="s">
        <v>3476</v>
      </c>
      <c r="D351" s="22" t="s">
        <v>541</v>
      </c>
      <c r="E351" s="22" t="s">
        <v>441</v>
      </c>
      <c r="F351" s="22" t="s">
        <v>268</v>
      </c>
      <c r="G351" s="98">
        <v>5.078</v>
      </c>
      <c r="H351" s="29"/>
      <c r="I351" s="21" t="s">
        <v>965</v>
      </c>
      <c r="J351" s="21" t="s">
        <v>1010</v>
      </c>
      <c r="K351" s="21" t="s">
        <v>357</v>
      </c>
      <c r="L351" s="21"/>
      <c r="M351" s="21"/>
      <c r="IV351" s="25">
        <f t="shared" si="26"/>
        <v>345.078</v>
      </c>
    </row>
    <row r="352" spans="2:256" s="25" customFormat="1" ht="54.75" customHeight="1">
      <c r="B352" s="20">
        <f t="shared" si="24"/>
        <v>341</v>
      </c>
      <c r="C352" s="27" t="s">
        <v>3478</v>
      </c>
      <c r="D352" s="22" t="s">
        <v>2454</v>
      </c>
      <c r="E352" s="22" t="s">
        <v>2460</v>
      </c>
      <c r="F352" s="22" t="s">
        <v>2459</v>
      </c>
      <c r="G352" s="98">
        <v>0.3955</v>
      </c>
      <c r="H352" s="29">
        <v>21607.15</v>
      </c>
      <c r="I352" s="23" t="s">
        <v>963</v>
      </c>
      <c r="J352" s="28" t="s">
        <v>234</v>
      </c>
      <c r="K352" s="28" t="s">
        <v>674</v>
      </c>
      <c r="L352" s="21"/>
      <c r="M352" s="21"/>
      <c r="IV352" s="25">
        <f t="shared" si="26"/>
        <v>21948.5455</v>
      </c>
    </row>
    <row r="353" spans="2:256" s="25" customFormat="1" ht="54.75" customHeight="1">
      <c r="B353" s="20">
        <f t="shared" si="24"/>
        <v>342</v>
      </c>
      <c r="C353" s="20" t="s">
        <v>3479</v>
      </c>
      <c r="D353" s="22" t="s">
        <v>377</v>
      </c>
      <c r="E353" s="22" t="s">
        <v>378</v>
      </c>
      <c r="F353" s="22" t="s">
        <v>1024</v>
      </c>
      <c r="G353" s="98">
        <v>219</v>
      </c>
      <c r="H353" s="29"/>
      <c r="I353" s="21" t="s">
        <v>1059</v>
      </c>
      <c r="J353" s="21" t="s">
        <v>1213</v>
      </c>
      <c r="K353" s="21" t="s">
        <v>672</v>
      </c>
      <c r="L353" s="21"/>
      <c r="M353" s="21"/>
      <c r="IV353" s="25">
        <f t="shared" si="26"/>
        <v>561</v>
      </c>
    </row>
    <row r="354" spans="2:256" s="25" customFormat="1" ht="54.75" customHeight="1">
      <c r="B354" s="20">
        <f t="shared" si="24"/>
        <v>343</v>
      </c>
      <c r="C354" s="20" t="s">
        <v>3480</v>
      </c>
      <c r="D354" s="22" t="s">
        <v>379</v>
      </c>
      <c r="E354" s="22" t="s">
        <v>380</v>
      </c>
      <c r="F354" s="22" t="s">
        <v>381</v>
      </c>
      <c r="G354" s="98">
        <v>100</v>
      </c>
      <c r="H354" s="29"/>
      <c r="I354" s="28" t="s">
        <v>965</v>
      </c>
      <c r="J354" s="28" t="s">
        <v>1212</v>
      </c>
      <c r="K354" s="21" t="s">
        <v>672</v>
      </c>
      <c r="L354" s="21"/>
      <c r="M354" s="21"/>
      <c r="IV354" s="25">
        <f t="shared" si="26"/>
        <v>443</v>
      </c>
    </row>
    <row r="355" spans="2:256" s="25" customFormat="1" ht="54.75" customHeight="1">
      <c r="B355" s="20">
        <f t="shared" si="24"/>
        <v>344</v>
      </c>
      <c r="C355" s="20" t="s">
        <v>3481</v>
      </c>
      <c r="D355" s="30" t="s">
        <v>1444</v>
      </c>
      <c r="E355" s="22" t="s">
        <v>1445</v>
      </c>
      <c r="F355" s="22" t="s">
        <v>1563</v>
      </c>
      <c r="G355" s="98">
        <v>5.3261</v>
      </c>
      <c r="H355" s="29"/>
      <c r="I355" s="28" t="s">
        <v>1059</v>
      </c>
      <c r="J355" s="28" t="s">
        <v>7</v>
      </c>
      <c r="K355" s="28" t="s">
        <v>1115</v>
      </c>
      <c r="L355" s="21"/>
      <c r="M355" s="21"/>
      <c r="IV355" s="25">
        <f t="shared" si="26"/>
        <v>349.3261</v>
      </c>
    </row>
    <row r="356" spans="2:256" s="25" customFormat="1" ht="54.75" customHeight="1">
      <c r="B356" s="20">
        <f t="shared" si="24"/>
        <v>345</v>
      </c>
      <c r="C356" s="20" t="s">
        <v>3482</v>
      </c>
      <c r="D356" s="22" t="s">
        <v>2304</v>
      </c>
      <c r="E356" s="22" t="s">
        <v>2318</v>
      </c>
      <c r="F356" s="22" t="s">
        <v>1964</v>
      </c>
      <c r="G356" s="98">
        <v>32.2842</v>
      </c>
      <c r="H356" s="29" t="s">
        <v>2310</v>
      </c>
      <c r="I356" s="28" t="s">
        <v>965</v>
      </c>
      <c r="J356" s="28" t="s">
        <v>233</v>
      </c>
      <c r="K356" s="28" t="s">
        <v>672</v>
      </c>
      <c r="L356" s="21"/>
      <c r="M356" s="21"/>
      <c r="IV356" s="25">
        <f t="shared" si="26"/>
        <v>377.2842</v>
      </c>
    </row>
    <row r="357" spans="2:256" s="25" customFormat="1" ht="54.75" customHeight="1">
      <c r="B357" s="20">
        <f t="shared" si="24"/>
        <v>346</v>
      </c>
      <c r="C357" s="21" t="s">
        <v>3483</v>
      </c>
      <c r="D357" s="22" t="s">
        <v>2246</v>
      </c>
      <c r="E357" s="22" t="s">
        <v>1381</v>
      </c>
      <c r="F357" s="22" t="s">
        <v>1380</v>
      </c>
      <c r="G357" s="98">
        <v>0.2024</v>
      </c>
      <c r="H357" s="29">
        <v>26682.67</v>
      </c>
      <c r="I357" s="21" t="s">
        <v>963</v>
      </c>
      <c r="J357" s="21" t="s">
        <v>234</v>
      </c>
      <c r="K357" s="21" t="s">
        <v>674</v>
      </c>
      <c r="L357" s="21"/>
      <c r="M357" s="21"/>
      <c r="IV357" s="25">
        <f t="shared" si="26"/>
        <v>27028.872399999997</v>
      </c>
    </row>
    <row r="358" spans="2:256" s="25" customFormat="1" ht="54.75" customHeight="1">
      <c r="B358" s="20">
        <f t="shared" si="24"/>
        <v>347</v>
      </c>
      <c r="C358" s="72" t="s">
        <v>3484</v>
      </c>
      <c r="D358" s="22" t="s">
        <v>2247</v>
      </c>
      <c r="E358" s="22" t="s">
        <v>1381</v>
      </c>
      <c r="F358" s="22" t="s">
        <v>1379</v>
      </c>
      <c r="G358" s="98">
        <v>0.212</v>
      </c>
      <c r="H358" s="29">
        <v>33603.87</v>
      </c>
      <c r="I358" s="21" t="s">
        <v>963</v>
      </c>
      <c r="J358" s="21" t="s">
        <v>234</v>
      </c>
      <c r="K358" s="21" t="s">
        <v>674</v>
      </c>
      <c r="L358" s="21"/>
      <c r="M358" s="21"/>
      <c r="IV358" s="25">
        <f t="shared" si="26"/>
        <v>33951.082</v>
      </c>
    </row>
    <row r="359" spans="2:256" s="25" customFormat="1" ht="54.75" customHeight="1">
      <c r="B359" s="20">
        <f t="shared" si="24"/>
        <v>348</v>
      </c>
      <c r="C359" s="20" t="s">
        <v>3485</v>
      </c>
      <c r="D359" s="22" t="s">
        <v>2586</v>
      </c>
      <c r="E359" s="22" t="s">
        <v>2599</v>
      </c>
      <c r="F359" s="22" t="s">
        <v>2341</v>
      </c>
      <c r="G359" s="98">
        <v>0.48</v>
      </c>
      <c r="H359" s="29">
        <v>61030.28</v>
      </c>
      <c r="I359" s="28" t="s">
        <v>963</v>
      </c>
      <c r="J359" s="28" t="s">
        <v>236</v>
      </c>
      <c r="K359" s="28" t="s">
        <v>674</v>
      </c>
      <c r="L359" s="21"/>
      <c r="M359" s="47"/>
      <c r="IV359" s="25">
        <f t="shared" si="26"/>
        <v>61378.76</v>
      </c>
    </row>
    <row r="360" spans="2:256" s="25" customFormat="1" ht="54.75" customHeight="1">
      <c r="B360" s="20">
        <f t="shared" si="24"/>
        <v>349</v>
      </c>
      <c r="C360" s="20" t="s">
        <v>3486</v>
      </c>
      <c r="D360" s="22" t="s">
        <v>382</v>
      </c>
      <c r="E360" s="22" t="s">
        <v>383</v>
      </c>
      <c r="F360" s="22" t="s">
        <v>384</v>
      </c>
      <c r="G360" s="98">
        <v>59</v>
      </c>
      <c r="H360" s="29"/>
      <c r="I360" s="21" t="s">
        <v>1060</v>
      </c>
      <c r="J360" s="21" t="s">
        <v>1265</v>
      </c>
      <c r="K360" s="21" t="s">
        <v>672</v>
      </c>
      <c r="L360" s="21"/>
      <c r="M360" s="21"/>
      <c r="IV360" s="25">
        <f t="shared" si="26"/>
        <v>408</v>
      </c>
    </row>
    <row r="361" spans="2:256" s="25" customFormat="1" ht="54.75" customHeight="1">
      <c r="B361" s="20">
        <f t="shared" si="24"/>
        <v>350</v>
      </c>
      <c r="C361" s="27" t="s">
        <v>3487</v>
      </c>
      <c r="D361" s="22" t="s">
        <v>937</v>
      </c>
      <c r="E361" s="22" t="s">
        <v>938</v>
      </c>
      <c r="F361" s="22" t="s">
        <v>647</v>
      </c>
      <c r="G361" s="98">
        <v>53.8117</v>
      </c>
      <c r="H361" s="29"/>
      <c r="I361" s="21" t="s">
        <v>965</v>
      </c>
      <c r="J361" s="21" t="s">
        <v>1212</v>
      </c>
      <c r="K361" s="21" t="s">
        <v>672</v>
      </c>
      <c r="L361" s="21"/>
      <c r="M361" s="21"/>
      <c r="IV361" s="25">
        <f t="shared" si="26"/>
        <v>403.8117</v>
      </c>
    </row>
    <row r="362" spans="2:256" s="25" customFormat="1" ht="54.75" customHeight="1">
      <c r="B362" s="20">
        <f t="shared" si="24"/>
        <v>351</v>
      </c>
      <c r="C362" s="20" t="s">
        <v>3488</v>
      </c>
      <c r="D362" s="22" t="s">
        <v>2248</v>
      </c>
      <c r="E362" s="22" t="s">
        <v>1413</v>
      </c>
      <c r="F362" s="22" t="s">
        <v>1412</v>
      </c>
      <c r="G362" s="98">
        <v>0.2547</v>
      </c>
      <c r="H362" s="29">
        <v>22932</v>
      </c>
      <c r="I362" s="28" t="s">
        <v>963</v>
      </c>
      <c r="J362" s="28" t="s">
        <v>5</v>
      </c>
      <c r="K362" s="28" t="s">
        <v>674</v>
      </c>
      <c r="L362" s="21"/>
      <c r="M362" s="21"/>
      <c r="IV362" s="25">
        <f t="shared" si="26"/>
        <v>23283.2547</v>
      </c>
    </row>
    <row r="363" spans="2:256" s="25" customFormat="1" ht="54.75" customHeight="1">
      <c r="B363" s="20">
        <f t="shared" si="24"/>
        <v>352</v>
      </c>
      <c r="C363" s="72" t="s">
        <v>3489</v>
      </c>
      <c r="D363" s="22" t="s">
        <v>2249</v>
      </c>
      <c r="E363" s="22" t="s">
        <v>1377</v>
      </c>
      <c r="F363" s="22" t="s">
        <v>1376</v>
      </c>
      <c r="G363" s="98">
        <v>0.9154</v>
      </c>
      <c r="H363" s="29">
        <v>49671</v>
      </c>
      <c r="I363" s="21" t="s">
        <v>1058</v>
      </c>
      <c r="J363" s="21" t="s">
        <v>1016</v>
      </c>
      <c r="K363" s="21" t="s">
        <v>674</v>
      </c>
      <c r="L363" s="21"/>
      <c r="M363" s="21"/>
      <c r="IV363" s="25">
        <f t="shared" si="26"/>
        <v>50023.9154</v>
      </c>
    </row>
    <row r="364" spans="2:256" s="25" customFormat="1" ht="54.75" customHeight="1">
      <c r="B364" s="20">
        <f t="shared" si="24"/>
        <v>353</v>
      </c>
      <c r="C364" s="20" t="s">
        <v>3490</v>
      </c>
      <c r="D364" s="22" t="s">
        <v>2333</v>
      </c>
      <c r="E364" s="22" t="s">
        <v>2334</v>
      </c>
      <c r="F364" s="22" t="s">
        <v>2335</v>
      </c>
      <c r="G364" s="99">
        <v>4.3693</v>
      </c>
      <c r="H364" s="95" t="s">
        <v>2310</v>
      </c>
      <c r="I364" s="28" t="s">
        <v>965</v>
      </c>
      <c r="J364" s="28" t="s">
        <v>1212</v>
      </c>
      <c r="K364" s="28" t="s">
        <v>360</v>
      </c>
      <c r="L364" s="21"/>
      <c r="M364" s="21"/>
      <c r="IV364" s="25">
        <f t="shared" si="26"/>
        <v>357.3693</v>
      </c>
    </row>
    <row r="365" spans="2:13" s="25" customFormat="1" ht="54.75" customHeight="1">
      <c r="B365" s="20">
        <f t="shared" si="24"/>
        <v>354</v>
      </c>
      <c r="C365" s="20" t="s">
        <v>3491</v>
      </c>
      <c r="D365" s="22" t="s">
        <v>2596</v>
      </c>
      <c r="E365" s="22" t="s">
        <v>2598</v>
      </c>
      <c r="F365" s="22" t="s">
        <v>2597</v>
      </c>
      <c r="G365" s="98">
        <v>4.059</v>
      </c>
      <c r="H365" s="29">
        <v>174233.5</v>
      </c>
      <c r="I365" s="28" t="s">
        <v>963</v>
      </c>
      <c r="J365" s="28" t="s">
        <v>359</v>
      </c>
      <c r="K365" s="28" t="s">
        <v>674</v>
      </c>
      <c r="L365" s="21"/>
      <c r="M365" s="120"/>
    </row>
    <row r="366" spans="2:256" s="25" customFormat="1" ht="54.75" customHeight="1">
      <c r="B366" s="20">
        <f t="shared" si="24"/>
        <v>355</v>
      </c>
      <c r="C366" s="20" t="s">
        <v>3492</v>
      </c>
      <c r="D366" s="22" t="s">
        <v>286</v>
      </c>
      <c r="E366" s="22" t="s">
        <v>288</v>
      </c>
      <c r="F366" s="22" t="s">
        <v>287</v>
      </c>
      <c r="G366" s="98">
        <v>272</v>
      </c>
      <c r="H366" s="29"/>
      <c r="I366" s="21" t="s">
        <v>965</v>
      </c>
      <c r="J366" s="28" t="s">
        <v>233</v>
      </c>
      <c r="K366" s="28" t="s">
        <v>357</v>
      </c>
      <c r="L366" s="21"/>
      <c r="M366" s="21"/>
      <c r="IV366" s="25">
        <f>SUM(A366:IU366)</f>
        <v>627</v>
      </c>
    </row>
    <row r="367" spans="2:256" s="25" customFormat="1" ht="54.75" customHeight="1">
      <c r="B367" s="20">
        <f t="shared" si="24"/>
        <v>356</v>
      </c>
      <c r="C367" s="20" t="s">
        <v>3493</v>
      </c>
      <c r="D367" s="22" t="s">
        <v>2588</v>
      </c>
      <c r="E367" s="22" t="s">
        <v>2610</v>
      </c>
      <c r="F367" s="22" t="s">
        <v>2609</v>
      </c>
      <c r="G367" s="98">
        <v>1.3866</v>
      </c>
      <c r="H367" s="29"/>
      <c r="I367" s="28" t="s">
        <v>1058</v>
      </c>
      <c r="J367" s="28" t="s">
        <v>1</v>
      </c>
      <c r="K367" s="28" t="s">
        <v>360</v>
      </c>
      <c r="L367" s="21"/>
      <c r="M367" s="47"/>
      <c r="IV367" s="25">
        <f>SUM(A367:IU367)</f>
        <v>357.3866</v>
      </c>
    </row>
    <row r="368" spans="2:13" s="25" customFormat="1" ht="54.75" customHeight="1">
      <c r="B368" s="20">
        <f t="shared" si="24"/>
        <v>357</v>
      </c>
      <c r="C368" s="20"/>
      <c r="D368" s="22" t="s">
        <v>3543</v>
      </c>
      <c r="E368" s="22" t="s">
        <v>3544</v>
      </c>
      <c r="F368" s="22" t="s">
        <v>3545</v>
      </c>
      <c r="G368" s="108">
        <v>141</v>
      </c>
      <c r="H368" s="109"/>
      <c r="I368" s="28" t="s">
        <v>80</v>
      </c>
      <c r="J368" s="28" t="s">
        <v>3546</v>
      </c>
      <c r="K368" s="28" t="s">
        <v>1115</v>
      </c>
      <c r="L368" s="21"/>
      <c r="M368" s="21"/>
    </row>
    <row r="369" spans="2:256" s="25" customFormat="1" ht="54.75" customHeight="1">
      <c r="B369" s="20">
        <f t="shared" si="24"/>
        <v>358</v>
      </c>
      <c r="C369" s="20" t="s">
        <v>3494</v>
      </c>
      <c r="D369" s="22" t="s">
        <v>8</v>
      </c>
      <c r="E369" s="22" t="s">
        <v>1119</v>
      </c>
      <c r="F369" s="22" t="s">
        <v>1120</v>
      </c>
      <c r="G369" s="98">
        <v>100</v>
      </c>
      <c r="H369" s="29"/>
      <c r="I369" s="21" t="s">
        <v>965</v>
      </c>
      <c r="J369" s="21" t="s">
        <v>1212</v>
      </c>
      <c r="K369" s="21" t="s">
        <v>672</v>
      </c>
      <c r="L369" s="21"/>
      <c r="M369" s="21"/>
      <c r="IV369" s="25">
        <f aca="true" t="shared" si="27" ref="IV369:IV378">SUM(A369:IU369)</f>
        <v>458</v>
      </c>
    </row>
    <row r="370" spans="2:256" s="25" customFormat="1" ht="54.75" customHeight="1">
      <c r="B370" s="20">
        <f t="shared" si="24"/>
        <v>359</v>
      </c>
      <c r="C370" s="20" t="s">
        <v>3495</v>
      </c>
      <c r="D370" s="22" t="s">
        <v>1288</v>
      </c>
      <c r="E370" s="22" t="s">
        <v>1290</v>
      </c>
      <c r="F370" s="22" t="s">
        <v>1289</v>
      </c>
      <c r="G370" s="98">
        <v>1.3763</v>
      </c>
      <c r="H370" s="29"/>
      <c r="I370" s="28" t="s">
        <v>1060</v>
      </c>
      <c r="J370" s="28" t="s">
        <v>42</v>
      </c>
      <c r="K370" s="21" t="s">
        <v>360</v>
      </c>
      <c r="L370" s="21"/>
      <c r="M370" s="21"/>
      <c r="IV370" s="25">
        <f t="shared" si="27"/>
        <v>360.3763</v>
      </c>
    </row>
    <row r="371" spans="2:256" s="25" customFormat="1" ht="54.75" customHeight="1">
      <c r="B371" s="20">
        <f t="shared" si="24"/>
        <v>360</v>
      </c>
      <c r="C371" s="20" t="s">
        <v>3496</v>
      </c>
      <c r="D371" s="22" t="s">
        <v>148</v>
      </c>
      <c r="E371" s="22" t="s">
        <v>149</v>
      </c>
      <c r="F371" s="22" t="s">
        <v>147</v>
      </c>
      <c r="G371" s="98">
        <v>4</v>
      </c>
      <c r="H371" s="29"/>
      <c r="I371" s="28" t="s">
        <v>965</v>
      </c>
      <c r="J371" s="21" t="s">
        <v>640</v>
      </c>
      <c r="K371" s="21" t="s">
        <v>360</v>
      </c>
      <c r="L371" s="24"/>
      <c r="M371" s="24"/>
      <c r="IV371" s="25">
        <f t="shared" si="27"/>
        <v>364</v>
      </c>
    </row>
    <row r="372" spans="2:256" s="25" customFormat="1" ht="54.75" customHeight="1">
      <c r="B372" s="20">
        <f t="shared" si="24"/>
        <v>361</v>
      </c>
      <c r="C372" s="20" t="s">
        <v>3497</v>
      </c>
      <c r="D372" s="22" t="s">
        <v>1799</v>
      </c>
      <c r="E372" s="22" t="s">
        <v>1800</v>
      </c>
      <c r="F372" s="22" t="s">
        <v>1801</v>
      </c>
      <c r="G372" s="98">
        <v>51.8222</v>
      </c>
      <c r="H372" s="29"/>
      <c r="I372" s="28" t="s">
        <v>1062</v>
      </c>
      <c r="J372" s="28" t="s">
        <v>465</v>
      </c>
      <c r="K372" s="28" t="s">
        <v>672</v>
      </c>
      <c r="L372" s="21"/>
      <c r="M372" s="21"/>
      <c r="IV372" s="25">
        <f t="shared" si="27"/>
        <v>412.8222</v>
      </c>
    </row>
    <row r="373" spans="2:256" s="25" customFormat="1" ht="54.75" customHeight="1">
      <c r="B373" s="20">
        <f t="shared" si="24"/>
        <v>362</v>
      </c>
      <c r="C373" s="20" t="s">
        <v>3498</v>
      </c>
      <c r="D373" s="22" t="s">
        <v>2591</v>
      </c>
      <c r="E373" s="22" t="s">
        <v>2616</v>
      </c>
      <c r="F373" s="22" t="s">
        <v>2615</v>
      </c>
      <c r="G373" s="98">
        <v>218.9553</v>
      </c>
      <c r="H373" s="29"/>
      <c r="I373" s="28" t="s">
        <v>3603</v>
      </c>
      <c r="J373" s="28" t="s">
        <v>2617</v>
      </c>
      <c r="K373" s="28" t="s">
        <v>672</v>
      </c>
      <c r="L373" s="21"/>
      <c r="M373" s="21"/>
      <c r="IV373" s="25">
        <f t="shared" si="27"/>
        <v>580.9553</v>
      </c>
    </row>
    <row r="374" spans="2:256" s="25" customFormat="1" ht="54.75" customHeight="1">
      <c r="B374" s="20">
        <f t="shared" si="24"/>
        <v>363</v>
      </c>
      <c r="C374" s="20" t="s">
        <v>3499</v>
      </c>
      <c r="D374" s="22" t="s">
        <v>2250</v>
      </c>
      <c r="E374" s="22" t="s">
        <v>900</v>
      </c>
      <c r="F374" s="22" t="s">
        <v>901</v>
      </c>
      <c r="G374" s="98">
        <v>0.5101</v>
      </c>
      <c r="H374" s="29">
        <v>23138</v>
      </c>
      <c r="I374" s="28" t="s">
        <v>963</v>
      </c>
      <c r="J374" s="28" t="s">
        <v>237</v>
      </c>
      <c r="K374" s="28" t="s">
        <v>674</v>
      </c>
      <c r="L374" s="21"/>
      <c r="M374" s="21"/>
      <c r="IV374" s="25">
        <f t="shared" si="27"/>
        <v>23501.5101</v>
      </c>
    </row>
    <row r="375" spans="2:256" s="25" customFormat="1" ht="54.75" customHeight="1">
      <c r="B375" s="20">
        <f t="shared" si="24"/>
        <v>364</v>
      </c>
      <c r="C375" s="20" t="s">
        <v>3500</v>
      </c>
      <c r="D375" s="22" t="s">
        <v>2400</v>
      </c>
      <c r="E375" s="22" t="s">
        <v>2399</v>
      </c>
      <c r="F375" s="22" t="s">
        <v>2398</v>
      </c>
      <c r="G375" s="98">
        <v>1.3333</v>
      </c>
      <c r="H375" s="29">
        <v>10090.32</v>
      </c>
      <c r="I375" s="28" t="s">
        <v>963</v>
      </c>
      <c r="J375" s="28" t="s">
        <v>5</v>
      </c>
      <c r="K375" s="28" t="s">
        <v>674</v>
      </c>
      <c r="L375" s="21"/>
      <c r="M375" s="21"/>
      <c r="IV375" s="25">
        <f t="shared" si="27"/>
        <v>10455.6533</v>
      </c>
    </row>
    <row r="376" spans="2:256" s="25" customFormat="1" ht="54.75" customHeight="1">
      <c r="B376" s="20">
        <f t="shared" si="24"/>
        <v>365</v>
      </c>
      <c r="C376" s="20" t="s">
        <v>3501</v>
      </c>
      <c r="D376" s="36" t="s">
        <v>2251</v>
      </c>
      <c r="E376" s="36" t="s">
        <v>471</v>
      </c>
      <c r="F376" s="22" t="s">
        <v>472</v>
      </c>
      <c r="G376" s="99">
        <v>0.64</v>
      </c>
      <c r="H376" s="95">
        <v>5150</v>
      </c>
      <c r="I376" s="45" t="s">
        <v>1057</v>
      </c>
      <c r="J376" s="21" t="s">
        <v>898</v>
      </c>
      <c r="K376" s="21" t="s">
        <v>674</v>
      </c>
      <c r="L376" s="21"/>
      <c r="M376" s="21"/>
      <c r="IV376" s="25">
        <f t="shared" si="27"/>
        <v>5515.64</v>
      </c>
    </row>
    <row r="377" spans="2:256" s="25" customFormat="1" ht="54.75" customHeight="1">
      <c r="B377" s="20">
        <f t="shared" si="24"/>
        <v>366</v>
      </c>
      <c r="C377" s="20" t="s">
        <v>3502</v>
      </c>
      <c r="D377" s="22" t="s">
        <v>2290</v>
      </c>
      <c r="E377" s="22" t="s">
        <v>2291</v>
      </c>
      <c r="F377" s="22" t="s">
        <v>2292</v>
      </c>
      <c r="G377" s="98">
        <v>0.88</v>
      </c>
      <c r="H377" s="29">
        <v>41083.97</v>
      </c>
      <c r="I377" s="28" t="s">
        <v>963</v>
      </c>
      <c r="J377" s="28" t="s">
        <v>6</v>
      </c>
      <c r="K377" s="28" t="s">
        <v>674</v>
      </c>
      <c r="L377" s="21"/>
      <c r="M377" s="21"/>
      <c r="IV377" s="25">
        <f t="shared" si="27"/>
        <v>41450.85</v>
      </c>
    </row>
    <row r="378" spans="1:256" s="25" customFormat="1" ht="54.75" customHeight="1">
      <c r="A378" s="34"/>
      <c r="B378" s="20">
        <f t="shared" si="24"/>
        <v>367</v>
      </c>
      <c r="C378" s="75" t="s">
        <v>3503</v>
      </c>
      <c r="D378" s="31" t="s">
        <v>10</v>
      </c>
      <c r="E378" s="22" t="s">
        <v>11</v>
      </c>
      <c r="F378" s="22" t="s">
        <v>12</v>
      </c>
      <c r="G378" s="98">
        <v>11.9444</v>
      </c>
      <c r="H378" s="29"/>
      <c r="I378" s="28" t="s">
        <v>964</v>
      </c>
      <c r="J378" s="29" t="s">
        <v>16</v>
      </c>
      <c r="K378" s="24" t="s">
        <v>360</v>
      </c>
      <c r="L378" s="21"/>
      <c r="M378" s="21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  <c r="EO378" s="34"/>
      <c r="EP378" s="34"/>
      <c r="EQ378" s="34"/>
      <c r="ER378" s="34"/>
      <c r="ES378" s="34"/>
      <c r="ET378" s="34"/>
      <c r="EU378" s="34"/>
      <c r="EV378" s="34"/>
      <c r="EW378" s="34"/>
      <c r="EX378" s="34"/>
      <c r="EY378" s="34"/>
      <c r="EZ378" s="34"/>
      <c r="FA378" s="34"/>
      <c r="FB378" s="34"/>
      <c r="FC378" s="34"/>
      <c r="FD378" s="34"/>
      <c r="FE378" s="34"/>
      <c r="FF378" s="34"/>
      <c r="FG378" s="34"/>
      <c r="FH378" s="34"/>
      <c r="FI378" s="34"/>
      <c r="FJ378" s="34"/>
      <c r="FK378" s="34"/>
      <c r="FL378" s="34"/>
      <c r="FM378" s="34"/>
      <c r="FN378" s="34"/>
      <c r="FO378" s="34"/>
      <c r="FP378" s="34"/>
      <c r="FQ378" s="34"/>
      <c r="FR378" s="34"/>
      <c r="FS378" s="34"/>
      <c r="FT378" s="34"/>
      <c r="FU378" s="34"/>
      <c r="FV378" s="34"/>
      <c r="FW378" s="34"/>
      <c r="FX378" s="34"/>
      <c r="FY378" s="34"/>
      <c r="FZ378" s="34"/>
      <c r="GA378" s="34"/>
      <c r="GB378" s="34"/>
      <c r="GC378" s="34"/>
      <c r="GD378" s="34"/>
      <c r="GE378" s="34"/>
      <c r="GF378" s="34"/>
      <c r="GG378" s="34"/>
      <c r="GH378" s="34"/>
      <c r="GI378" s="34"/>
      <c r="GJ378" s="34"/>
      <c r="GK378" s="34"/>
      <c r="GL378" s="34"/>
      <c r="GM378" s="34"/>
      <c r="GN378" s="34"/>
      <c r="GO378" s="34"/>
      <c r="GP378" s="34"/>
      <c r="GQ378" s="34"/>
      <c r="GR378" s="34"/>
      <c r="GS378" s="34"/>
      <c r="GT378" s="34"/>
      <c r="GU378" s="34"/>
      <c r="GV378" s="34"/>
      <c r="GW378" s="34"/>
      <c r="GX378" s="34"/>
      <c r="GY378" s="34"/>
      <c r="GZ378" s="34"/>
      <c r="HA378" s="34"/>
      <c r="HB378" s="34"/>
      <c r="HC378" s="34"/>
      <c r="HD378" s="34"/>
      <c r="HE378" s="34"/>
      <c r="HF378" s="34"/>
      <c r="HG378" s="34"/>
      <c r="HH378" s="34"/>
      <c r="HI378" s="34"/>
      <c r="HJ378" s="34"/>
      <c r="HK378" s="34"/>
      <c r="HL378" s="34"/>
      <c r="HM378" s="34"/>
      <c r="HN378" s="34"/>
      <c r="HO378" s="34"/>
      <c r="HP378" s="34"/>
      <c r="HQ378" s="34"/>
      <c r="HR378" s="34"/>
      <c r="HS378" s="34"/>
      <c r="HT378" s="34"/>
      <c r="HU378" s="34"/>
      <c r="HV378" s="34"/>
      <c r="HW378" s="34"/>
      <c r="HX378" s="34"/>
      <c r="HY378" s="34"/>
      <c r="HZ378" s="34"/>
      <c r="IA378" s="34"/>
      <c r="IB378" s="34"/>
      <c r="IC378" s="34"/>
      <c r="ID378" s="34"/>
      <c r="IE378" s="34"/>
      <c r="IF378" s="34"/>
      <c r="IG378" s="34"/>
      <c r="IH378" s="34"/>
      <c r="II378" s="34"/>
      <c r="IV378" s="25">
        <f t="shared" si="27"/>
        <v>378.9444</v>
      </c>
    </row>
    <row r="379" spans="2:13" s="25" customFormat="1" ht="54.75" customHeight="1">
      <c r="B379" s="20">
        <f t="shared" si="24"/>
        <v>368</v>
      </c>
      <c r="C379" s="20"/>
      <c r="D379" s="22" t="s">
        <v>3598</v>
      </c>
      <c r="E379" s="22" t="s">
        <v>3599</v>
      </c>
      <c r="F379" s="22" t="s">
        <v>3597</v>
      </c>
      <c r="G379" s="100">
        <v>4.2566</v>
      </c>
      <c r="H379" s="29"/>
      <c r="I379" s="28" t="s">
        <v>965</v>
      </c>
      <c r="J379" s="28"/>
      <c r="K379" s="28" t="s">
        <v>360</v>
      </c>
      <c r="L379" s="21"/>
      <c r="M379" s="21"/>
    </row>
    <row r="380" spans="2:256" s="25" customFormat="1" ht="54.75" customHeight="1">
      <c r="B380" s="20">
        <f t="shared" si="24"/>
        <v>369</v>
      </c>
      <c r="C380" s="20" t="s">
        <v>3505</v>
      </c>
      <c r="D380" s="22" t="s">
        <v>143</v>
      </c>
      <c r="E380" s="22" t="s">
        <v>144</v>
      </c>
      <c r="F380" s="22" t="s">
        <v>142</v>
      </c>
      <c r="G380" s="98">
        <v>14.3358</v>
      </c>
      <c r="H380" s="29"/>
      <c r="I380" s="28" t="s">
        <v>964</v>
      </c>
      <c r="J380" s="21" t="s">
        <v>1096</v>
      </c>
      <c r="K380" s="21" t="s">
        <v>360</v>
      </c>
      <c r="L380" s="24"/>
      <c r="M380" s="24"/>
      <c r="IV380" s="25">
        <f>SUM(A380:IU380)</f>
        <v>383.3358</v>
      </c>
    </row>
    <row r="381" spans="2:256" s="25" customFormat="1" ht="54.75" customHeight="1">
      <c r="B381" s="20">
        <f t="shared" si="24"/>
        <v>370</v>
      </c>
      <c r="C381" s="20" t="s">
        <v>3506</v>
      </c>
      <c r="D381" s="22" t="s">
        <v>2468</v>
      </c>
      <c r="E381" s="22" t="s">
        <v>2490</v>
      </c>
      <c r="F381" s="22" t="s">
        <v>2491</v>
      </c>
      <c r="G381" s="99">
        <v>6.6423</v>
      </c>
      <c r="H381" s="29"/>
      <c r="I381" s="28" t="s">
        <v>1062</v>
      </c>
      <c r="J381" s="28" t="s">
        <v>1006</v>
      </c>
      <c r="K381" s="28" t="s">
        <v>360</v>
      </c>
      <c r="L381" s="21"/>
      <c r="M381" s="21"/>
      <c r="IV381" s="25">
        <f>SUM(A381:IU381)</f>
        <v>376.6423</v>
      </c>
    </row>
    <row r="382" spans="2:256" s="25" customFormat="1" ht="54.75" customHeight="1">
      <c r="B382" s="20">
        <f t="shared" si="24"/>
        <v>371</v>
      </c>
      <c r="C382" s="20" t="s">
        <v>3507</v>
      </c>
      <c r="D382" s="22" t="s">
        <v>1741</v>
      </c>
      <c r="E382" s="22" t="s">
        <v>1740</v>
      </c>
      <c r="F382" s="22" t="s">
        <v>1739</v>
      </c>
      <c r="G382" s="98">
        <v>37.7723</v>
      </c>
      <c r="H382" s="29"/>
      <c r="I382" s="28" t="s">
        <v>1057</v>
      </c>
      <c r="J382" s="28" t="s">
        <v>1742</v>
      </c>
      <c r="K382" s="28" t="s">
        <v>357</v>
      </c>
      <c r="L382" s="21"/>
      <c r="M382" s="21"/>
      <c r="IV382" s="25">
        <f>SUM(A382:IU382)</f>
        <v>408.7723</v>
      </c>
    </row>
    <row r="383" spans="2:256" s="25" customFormat="1" ht="54.75" customHeight="1">
      <c r="B383" s="20">
        <f t="shared" si="24"/>
        <v>372</v>
      </c>
      <c r="C383" s="20" t="s">
        <v>3508</v>
      </c>
      <c r="D383" s="22" t="s">
        <v>1154</v>
      </c>
      <c r="E383" s="22" t="s">
        <v>939</v>
      </c>
      <c r="F383" s="22" t="s">
        <v>940</v>
      </c>
      <c r="G383" s="98">
        <v>10.8891</v>
      </c>
      <c r="H383" s="29"/>
      <c r="I383" s="21" t="s">
        <v>1062</v>
      </c>
      <c r="J383" s="21" t="s">
        <v>1006</v>
      </c>
      <c r="K383" s="21" t="s">
        <v>360</v>
      </c>
      <c r="L383" s="21"/>
      <c r="M383" s="21"/>
      <c r="IV383" s="25">
        <f>SUM(A383:IU383)</f>
        <v>382.8891</v>
      </c>
    </row>
    <row r="384" spans="2:256" s="25" customFormat="1" ht="54.75" customHeight="1">
      <c r="B384" s="20">
        <f t="shared" si="24"/>
        <v>373</v>
      </c>
      <c r="C384" s="20" t="s">
        <v>3509</v>
      </c>
      <c r="D384" s="22" t="s">
        <v>1778</v>
      </c>
      <c r="E384" s="22" t="s">
        <v>1790</v>
      </c>
      <c r="F384" s="22" t="s">
        <v>1791</v>
      </c>
      <c r="G384" s="98">
        <v>1.266</v>
      </c>
      <c r="H384" s="29"/>
      <c r="I384" s="28" t="s">
        <v>1057</v>
      </c>
      <c r="J384" s="28" t="s">
        <v>898</v>
      </c>
      <c r="K384" s="28" t="s">
        <v>357</v>
      </c>
      <c r="L384" s="21"/>
      <c r="M384" s="21"/>
      <c r="IV384" s="25">
        <f>SUM(A384:IU384)</f>
        <v>374.266</v>
      </c>
    </row>
    <row r="385" spans="2:13" s="25" customFormat="1" ht="54.75" customHeight="1">
      <c r="B385" s="20">
        <f t="shared" si="24"/>
        <v>374</v>
      </c>
      <c r="C385" s="20"/>
      <c r="D385" s="22" t="s">
        <v>3595</v>
      </c>
      <c r="E385" s="22" t="s">
        <v>3596</v>
      </c>
      <c r="F385" s="22" t="s">
        <v>3594</v>
      </c>
      <c r="G385" s="100">
        <v>4.0544</v>
      </c>
      <c r="H385" s="29"/>
      <c r="I385" s="28" t="s">
        <v>963</v>
      </c>
      <c r="J385" s="28"/>
      <c r="K385" s="28" t="s">
        <v>360</v>
      </c>
      <c r="L385" s="21"/>
      <c r="M385" s="21"/>
    </row>
    <row r="386" spans="2:256" s="25" customFormat="1" ht="54.75" customHeight="1">
      <c r="B386" s="20">
        <f t="shared" si="24"/>
        <v>375</v>
      </c>
      <c r="C386" s="20" t="s">
        <v>3510</v>
      </c>
      <c r="D386" s="22" t="s">
        <v>2253</v>
      </c>
      <c r="E386" s="22" t="s">
        <v>477</v>
      </c>
      <c r="F386" s="22" t="s">
        <v>1273</v>
      </c>
      <c r="G386" s="98">
        <v>0.3</v>
      </c>
      <c r="H386" s="29">
        <v>7791.5</v>
      </c>
      <c r="I386" s="28" t="s">
        <v>963</v>
      </c>
      <c r="J386" s="28" t="s">
        <v>6</v>
      </c>
      <c r="K386" s="28" t="s">
        <v>674</v>
      </c>
      <c r="L386" s="21"/>
      <c r="M386" s="21"/>
      <c r="IV386" s="25">
        <f>SUM(A386:IU386)</f>
        <v>8166.8</v>
      </c>
    </row>
    <row r="387" spans="2:13" s="25" customFormat="1" ht="54.75" customHeight="1">
      <c r="B387" s="20">
        <f t="shared" si="24"/>
        <v>376</v>
      </c>
      <c r="C387" s="20"/>
      <c r="D387" s="22" t="s">
        <v>3540</v>
      </c>
      <c r="E387" s="22" t="s">
        <v>3541</v>
      </c>
      <c r="F387" s="22" t="s">
        <v>3542</v>
      </c>
      <c r="G387" s="108">
        <v>1000</v>
      </c>
      <c r="H387" s="109"/>
      <c r="I387" s="28" t="s">
        <v>1060</v>
      </c>
      <c r="J387" s="28" t="s">
        <v>1265</v>
      </c>
      <c r="K387" s="28" t="s">
        <v>672</v>
      </c>
      <c r="L387" s="21"/>
      <c r="M387" s="21"/>
    </row>
    <row r="388" spans="2:256" s="25" customFormat="1" ht="54.75" customHeight="1">
      <c r="B388" s="20">
        <f t="shared" si="24"/>
        <v>377</v>
      </c>
      <c r="C388" s="20" t="s">
        <v>3511</v>
      </c>
      <c r="D388" s="22" t="s">
        <v>2254</v>
      </c>
      <c r="E388" s="22" t="s">
        <v>1783</v>
      </c>
      <c r="F388" s="22" t="s">
        <v>356</v>
      </c>
      <c r="G388" s="98">
        <v>1.4857</v>
      </c>
      <c r="H388" s="29">
        <v>72717.31</v>
      </c>
      <c r="I388" s="28" t="s">
        <v>963</v>
      </c>
      <c r="J388" s="28" t="s">
        <v>237</v>
      </c>
      <c r="K388" s="28" t="s">
        <v>674</v>
      </c>
      <c r="L388" s="21"/>
      <c r="M388" s="21"/>
      <c r="IV388" s="25">
        <f aca="true" t="shared" si="28" ref="IV388:IV396">SUM(A388:IU388)</f>
        <v>73095.7957</v>
      </c>
    </row>
    <row r="389" spans="2:256" s="25" customFormat="1" ht="54.75" customHeight="1">
      <c r="B389" s="20">
        <f t="shared" si="24"/>
        <v>378</v>
      </c>
      <c r="C389" s="20" t="s">
        <v>3512</v>
      </c>
      <c r="D389" s="22" t="s">
        <v>2255</v>
      </c>
      <c r="E389" s="22" t="s">
        <v>1952</v>
      </c>
      <c r="F389" s="22" t="s">
        <v>1951</v>
      </c>
      <c r="G389" s="98">
        <v>0.1749</v>
      </c>
      <c r="H389" s="29">
        <v>7680</v>
      </c>
      <c r="I389" s="28" t="s">
        <v>963</v>
      </c>
      <c r="J389" s="28" t="s">
        <v>234</v>
      </c>
      <c r="K389" s="28" t="s">
        <v>674</v>
      </c>
      <c r="L389" s="21"/>
      <c r="M389" s="21"/>
      <c r="IV389" s="25">
        <f t="shared" si="28"/>
        <v>8058.1749</v>
      </c>
    </row>
    <row r="390" spans="2:256" s="25" customFormat="1" ht="54.75" customHeight="1">
      <c r="B390" s="20">
        <f t="shared" si="24"/>
        <v>379</v>
      </c>
      <c r="C390" s="20" t="s">
        <v>3513</v>
      </c>
      <c r="D390" s="22" t="s">
        <v>327</v>
      </c>
      <c r="E390" s="22" t="s">
        <v>1815</v>
      </c>
      <c r="F390" s="40" t="s">
        <v>302</v>
      </c>
      <c r="G390" s="98">
        <v>54.786</v>
      </c>
      <c r="H390" s="29"/>
      <c r="I390" s="21" t="s">
        <v>1061</v>
      </c>
      <c r="J390" s="21" t="s">
        <v>4</v>
      </c>
      <c r="K390" s="21" t="s">
        <v>672</v>
      </c>
      <c r="L390" s="21"/>
      <c r="M390" s="21"/>
      <c r="IV390" s="25">
        <f t="shared" si="28"/>
        <v>433.786</v>
      </c>
    </row>
    <row r="391" spans="2:256" s="25" customFormat="1" ht="54.75" customHeight="1">
      <c r="B391" s="20">
        <f t="shared" si="24"/>
        <v>380</v>
      </c>
      <c r="C391" s="20" t="s">
        <v>3514</v>
      </c>
      <c r="D391" s="22" t="s">
        <v>2257</v>
      </c>
      <c r="E391" s="22" t="s">
        <v>841</v>
      </c>
      <c r="F391" s="22" t="s">
        <v>1253</v>
      </c>
      <c r="G391" s="98">
        <v>0.27255</v>
      </c>
      <c r="H391" s="29">
        <v>36852.75</v>
      </c>
      <c r="I391" s="21" t="s">
        <v>963</v>
      </c>
      <c r="J391" s="21" t="s">
        <v>1007</v>
      </c>
      <c r="K391" s="21" t="s">
        <v>674</v>
      </c>
      <c r="L391" s="21"/>
      <c r="M391" s="21"/>
      <c r="IV391" s="25">
        <f t="shared" si="28"/>
        <v>37233.02255</v>
      </c>
    </row>
    <row r="392" spans="2:256" s="25" customFormat="1" ht="54.75" customHeight="1">
      <c r="B392" s="20">
        <f t="shared" si="24"/>
        <v>381</v>
      </c>
      <c r="C392" s="20" t="s">
        <v>3515</v>
      </c>
      <c r="D392" s="22" t="s">
        <v>1777</v>
      </c>
      <c r="E392" s="22" t="s">
        <v>1787</v>
      </c>
      <c r="F392" s="22" t="s">
        <v>1786</v>
      </c>
      <c r="G392" s="98">
        <v>300</v>
      </c>
      <c r="H392" s="29"/>
      <c r="I392" s="28" t="s">
        <v>1062</v>
      </c>
      <c r="J392" s="28" t="s">
        <v>2</v>
      </c>
      <c r="K392" s="28" t="s">
        <v>672</v>
      </c>
      <c r="L392" s="21"/>
      <c r="M392" s="21"/>
      <c r="IV392" s="25">
        <f t="shared" si="28"/>
        <v>681</v>
      </c>
    </row>
    <row r="393" spans="2:256" s="25" customFormat="1" ht="54.75" customHeight="1">
      <c r="B393" s="20">
        <f t="shared" si="24"/>
        <v>382</v>
      </c>
      <c r="C393" s="20" t="s">
        <v>3516</v>
      </c>
      <c r="D393" s="22" t="s">
        <v>303</v>
      </c>
      <c r="E393" s="22" t="s">
        <v>1244</v>
      </c>
      <c r="F393" s="22" t="s">
        <v>1245</v>
      </c>
      <c r="G393" s="98">
        <v>31.3</v>
      </c>
      <c r="H393" s="29"/>
      <c r="I393" s="21" t="s">
        <v>1059</v>
      </c>
      <c r="J393" s="21" t="s">
        <v>7</v>
      </c>
      <c r="K393" s="21" t="s">
        <v>672</v>
      </c>
      <c r="L393" s="21"/>
      <c r="M393" s="21"/>
      <c r="IV393" s="25">
        <f t="shared" si="28"/>
        <v>413.3</v>
      </c>
    </row>
    <row r="394" spans="2:256" s="25" customFormat="1" ht="54.75" customHeight="1">
      <c r="B394" s="20">
        <f t="shared" si="24"/>
        <v>383</v>
      </c>
      <c r="C394" s="20" t="s">
        <v>3517</v>
      </c>
      <c r="D394" s="22" t="s">
        <v>422</v>
      </c>
      <c r="E394" s="22" t="s">
        <v>1067</v>
      </c>
      <c r="F394" s="22" t="s">
        <v>1248</v>
      </c>
      <c r="G394" s="98">
        <v>29</v>
      </c>
      <c r="H394" s="29"/>
      <c r="I394" s="21" t="s">
        <v>1062</v>
      </c>
      <c r="J394" s="21" t="s">
        <v>1006</v>
      </c>
      <c r="K394" s="21" t="s">
        <v>672</v>
      </c>
      <c r="L394" s="21"/>
      <c r="M394" s="21"/>
      <c r="IV394" s="25">
        <f t="shared" si="28"/>
        <v>412</v>
      </c>
    </row>
    <row r="395" spans="2:256" s="25" customFormat="1" ht="54.75" customHeight="1">
      <c r="B395" s="20">
        <f t="shared" si="24"/>
        <v>384</v>
      </c>
      <c r="C395" s="20" t="s">
        <v>3518</v>
      </c>
      <c r="D395" s="22" t="s">
        <v>1792</v>
      </c>
      <c r="E395" s="22" t="s">
        <v>1793</v>
      </c>
      <c r="F395" s="22" t="s">
        <v>1794</v>
      </c>
      <c r="G395" s="98">
        <v>27</v>
      </c>
      <c r="H395" s="29"/>
      <c r="I395" s="28" t="s">
        <v>965</v>
      </c>
      <c r="J395" s="28" t="s">
        <v>1212</v>
      </c>
      <c r="K395" s="28" t="s">
        <v>672</v>
      </c>
      <c r="L395" s="21"/>
      <c r="M395" s="21"/>
      <c r="IV395" s="25">
        <f t="shared" si="28"/>
        <v>411</v>
      </c>
    </row>
    <row r="396" spans="2:256" s="25" customFormat="1" ht="54.75" customHeight="1">
      <c r="B396" s="20">
        <f t="shared" si="24"/>
        <v>385</v>
      </c>
      <c r="C396" s="20" t="s">
        <v>3519</v>
      </c>
      <c r="D396" s="22" t="s">
        <v>1946</v>
      </c>
      <c r="E396" s="22" t="s">
        <v>1948</v>
      </c>
      <c r="F396" s="22" t="s">
        <v>1947</v>
      </c>
      <c r="G396" s="98">
        <v>10.73</v>
      </c>
      <c r="H396" s="29"/>
      <c r="I396" s="28" t="s">
        <v>1058</v>
      </c>
      <c r="J396" s="28" t="s">
        <v>1016</v>
      </c>
      <c r="K396" s="28" t="s">
        <v>1115</v>
      </c>
      <c r="L396" s="21"/>
      <c r="M396" s="21"/>
      <c r="IV396" s="25">
        <f t="shared" si="28"/>
        <v>395.73</v>
      </c>
    </row>
    <row r="397" spans="2:13" s="25" customFormat="1" ht="54.75" customHeight="1">
      <c r="B397" s="20">
        <f aca="true" t="shared" si="29" ref="B397:B415">B396+1</f>
        <v>386</v>
      </c>
      <c r="C397" s="20" t="s">
        <v>3520</v>
      </c>
      <c r="D397" s="22" t="s">
        <v>2630</v>
      </c>
      <c r="E397" s="22" t="s">
        <v>2641</v>
      </c>
      <c r="F397" s="22" t="s">
        <v>2640</v>
      </c>
      <c r="G397" s="100">
        <v>0.15</v>
      </c>
      <c r="H397" s="29">
        <v>25351</v>
      </c>
      <c r="I397" s="28" t="s">
        <v>963</v>
      </c>
      <c r="J397" s="28" t="s">
        <v>236</v>
      </c>
      <c r="K397" s="28" t="s">
        <v>674</v>
      </c>
      <c r="L397" s="129"/>
      <c r="M397" s="21"/>
    </row>
    <row r="398" spans="2:256" s="25" customFormat="1" ht="54.75" customHeight="1">
      <c r="B398" s="20">
        <f t="shared" si="29"/>
        <v>387</v>
      </c>
      <c r="C398" s="20" t="s">
        <v>3521</v>
      </c>
      <c r="D398" s="22" t="s">
        <v>1542</v>
      </c>
      <c r="E398" s="22" t="s">
        <v>1541</v>
      </c>
      <c r="F398" s="22" t="s">
        <v>1540</v>
      </c>
      <c r="G398" s="98">
        <v>14.9316</v>
      </c>
      <c r="H398" s="29"/>
      <c r="I398" s="28" t="s">
        <v>1060</v>
      </c>
      <c r="J398" s="28" t="s">
        <v>896</v>
      </c>
      <c r="K398" s="28" t="s">
        <v>1115</v>
      </c>
      <c r="L398" s="21"/>
      <c r="M398" s="21"/>
      <c r="IV398" s="25">
        <f aca="true" t="shared" si="30" ref="IV398:IV413">SUM(A398:IU398)</f>
        <v>401.9316</v>
      </c>
    </row>
    <row r="399" spans="2:256" s="25" customFormat="1" ht="54.75" customHeight="1">
      <c r="B399" s="20">
        <f t="shared" si="29"/>
        <v>388</v>
      </c>
      <c r="C399" s="20" t="s">
        <v>3522</v>
      </c>
      <c r="D399" s="22" t="s">
        <v>2437</v>
      </c>
      <c r="E399" s="22" t="s">
        <v>1729</v>
      </c>
      <c r="F399" s="22" t="s">
        <v>1730</v>
      </c>
      <c r="G399" s="98">
        <v>0.659703</v>
      </c>
      <c r="H399" s="29">
        <v>7534.7</v>
      </c>
      <c r="I399" s="28" t="s">
        <v>964</v>
      </c>
      <c r="J399" s="28" t="s">
        <v>1731</v>
      </c>
      <c r="K399" s="28" t="s">
        <v>358</v>
      </c>
      <c r="L399" s="21"/>
      <c r="M399" s="21"/>
      <c r="IV399" s="25">
        <f t="shared" si="30"/>
        <v>7923.359703</v>
      </c>
    </row>
    <row r="400" spans="2:256" s="25" customFormat="1" ht="54.75" customHeight="1">
      <c r="B400" s="20">
        <f t="shared" si="29"/>
        <v>389</v>
      </c>
      <c r="C400" s="20" t="s">
        <v>3523</v>
      </c>
      <c r="D400" s="22" t="s">
        <v>1159</v>
      </c>
      <c r="E400" s="22" t="s">
        <v>1160</v>
      </c>
      <c r="F400" s="22" t="s">
        <v>560</v>
      </c>
      <c r="G400" s="98">
        <v>11.7762</v>
      </c>
      <c r="H400" s="29"/>
      <c r="I400" s="21" t="s">
        <v>1061</v>
      </c>
      <c r="J400" s="21" t="s">
        <v>4</v>
      </c>
      <c r="K400" s="21" t="s">
        <v>1115</v>
      </c>
      <c r="L400" s="21"/>
      <c r="M400" s="21"/>
      <c r="IV400" s="25">
        <f t="shared" si="30"/>
        <v>400.7762</v>
      </c>
    </row>
    <row r="401" spans="2:256" s="25" customFormat="1" ht="54.75" customHeight="1">
      <c r="B401" s="20">
        <f t="shared" si="29"/>
        <v>390</v>
      </c>
      <c r="C401" s="20" t="s">
        <v>3524</v>
      </c>
      <c r="D401" s="22" t="s">
        <v>2258</v>
      </c>
      <c r="E401" s="22" t="s">
        <v>827</v>
      </c>
      <c r="F401" s="43" t="s">
        <v>828</v>
      </c>
      <c r="G401" s="98">
        <v>0.521078</v>
      </c>
      <c r="H401" s="29">
        <v>10000</v>
      </c>
      <c r="I401" s="21" t="s">
        <v>963</v>
      </c>
      <c r="J401" s="21" t="s">
        <v>1007</v>
      </c>
      <c r="K401" s="21" t="s">
        <v>674</v>
      </c>
      <c r="L401" s="24"/>
      <c r="M401" s="24"/>
      <c r="IV401" s="25">
        <f t="shared" si="30"/>
        <v>10390.521078</v>
      </c>
    </row>
    <row r="402" spans="2:256" s="25" customFormat="1" ht="54.75" customHeight="1">
      <c r="B402" s="20">
        <f t="shared" si="29"/>
        <v>391</v>
      </c>
      <c r="C402" s="20" t="s">
        <v>3525</v>
      </c>
      <c r="D402" s="22" t="s">
        <v>2328</v>
      </c>
      <c r="E402" s="22" t="s">
        <v>2329</v>
      </c>
      <c r="F402" s="22" t="s">
        <v>2330</v>
      </c>
      <c r="G402" s="98">
        <v>46.094</v>
      </c>
      <c r="H402" s="95" t="s">
        <v>2310</v>
      </c>
      <c r="I402" s="28" t="s">
        <v>963</v>
      </c>
      <c r="J402" s="28" t="s">
        <v>1880</v>
      </c>
      <c r="K402" s="28" t="s">
        <v>672</v>
      </c>
      <c r="L402" s="21"/>
      <c r="M402" s="21"/>
      <c r="IV402" s="25">
        <f t="shared" si="30"/>
        <v>437.094</v>
      </c>
    </row>
    <row r="403" spans="2:256" s="25" customFormat="1" ht="54.75" customHeight="1">
      <c r="B403" s="20">
        <f t="shared" si="29"/>
        <v>392</v>
      </c>
      <c r="C403" s="20" t="s">
        <v>3527</v>
      </c>
      <c r="D403" s="22" t="s">
        <v>2259</v>
      </c>
      <c r="E403" s="22" t="s">
        <v>1695</v>
      </c>
      <c r="F403" s="22" t="s">
        <v>1694</v>
      </c>
      <c r="G403" s="98">
        <v>0.16</v>
      </c>
      <c r="H403" s="29">
        <v>5614</v>
      </c>
      <c r="I403" s="28" t="s">
        <v>964</v>
      </c>
      <c r="J403" s="28" t="s">
        <v>1096</v>
      </c>
      <c r="K403" s="28" t="s">
        <v>674</v>
      </c>
      <c r="L403" s="21"/>
      <c r="M403" s="21"/>
      <c r="IV403" s="25">
        <f t="shared" si="30"/>
        <v>6006.16</v>
      </c>
    </row>
    <row r="404" spans="2:256" s="25" customFormat="1" ht="54.75" customHeight="1">
      <c r="B404" s="20">
        <f t="shared" si="29"/>
        <v>393</v>
      </c>
      <c r="C404" s="20" t="s">
        <v>3528</v>
      </c>
      <c r="D404" s="22" t="s">
        <v>2260</v>
      </c>
      <c r="E404" s="22" t="s">
        <v>1941</v>
      </c>
      <c r="F404" s="22" t="s">
        <v>1940</v>
      </c>
      <c r="G404" s="98">
        <v>0.4336</v>
      </c>
      <c r="H404" s="29">
        <v>24833.23</v>
      </c>
      <c r="I404" s="28" t="s">
        <v>963</v>
      </c>
      <c r="J404" s="28" t="s">
        <v>1075</v>
      </c>
      <c r="K404" s="28" t="s">
        <v>674</v>
      </c>
      <c r="L404" s="21"/>
      <c r="M404" s="21"/>
      <c r="IV404" s="25">
        <f t="shared" si="30"/>
        <v>25226.6636</v>
      </c>
    </row>
    <row r="405" spans="2:256" s="25" customFormat="1" ht="54.75" customHeight="1">
      <c r="B405" s="20">
        <f t="shared" si="29"/>
        <v>394</v>
      </c>
      <c r="C405" s="20" t="s">
        <v>3529</v>
      </c>
      <c r="D405" s="22" t="s">
        <v>2583</v>
      </c>
      <c r="E405" s="22" t="s">
        <v>2592</v>
      </c>
      <c r="F405" s="22" t="s">
        <v>1823</v>
      </c>
      <c r="G405" s="98">
        <v>2.404</v>
      </c>
      <c r="H405" s="29">
        <v>24845.43</v>
      </c>
      <c r="I405" s="28" t="s">
        <v>963</v>
      </c>
      <c r="J405" s="28" t="s">
        <v>5</v>
      </c>
      <c r="K405" s="28" t="s">
        <v>674</v>
      </c>
      <c r="L405" s="21"/>
      <c r="M405" s="120"/>
      <c r="IV405" s="25">
        <f t="shared" si="30"/>
        <v>25241.834</v>
      </c>
    </row>
    <row r="406" spans="2:256" s="25" customFormat="1" ht="54.75" customHeight="1">
      <c r="B406" s="20">
        <f t="shared" si="29"/>
        <v>395</v>
      </c>
      <c r="C406" s="20" t="s">
        <v>3530</v>
      </c>
      <c r="D406" s="22" t="s">
        <v>2473</v>
      </c>
      <c r="E406" s="22" t="s">
        <v>2487</v>
      </c>
      <c r="F406" s="22" t="s">
        <v>1728</v>
      </c>
      <c r="G406" s="99">
        <v>0.521472</v>
      </c>
      <c r="H406" s="95">
        <v>19783.53</v>
      </c>
      <c r="I406" s="28" t="s">
        <v>965</v>
      </c>
      <c r="J406" s="28" t="s">
        <v>1212</v>
      </c>
      <c r="K406" s="28" t="s">
        <v>674</v>
      </c>
      <c r="L406" s="21"/>
      <c r="M406" s="21"/>
      <c r="IV406" s="25">
        <f t="shared" si="30"/>
        <v>20179.051472</v>
      </c>
    </row>
    <row r="407" spans="2:256" s="25" customFormat="1" ht="54.75" customHeight="1">
      <c r="B407" s="20">
        <f t="shared" si="29"/>
        <v>396</v>
      </c>
      <c r="C407" s="20" t="s">
        <v>3531</v>
      </c>
      <c r="D407" s="22" t="s">
        <v>2262</v>
      </c>
      <c r="E407" s="22" t="s">
        <v>153</v>
      </c>
      <c r="F407" s="22" t="s">
        <v>152</v>
      </c>
      <c r="G407" s="98">
        <v>0.2001</v>
      </c>
      <c r="H407" s="29">
        <v>12508.29</v>
      </c>
      <c r="I407" s="21" t="s">
        <v>963</v>
      </c>
      <c r="J407" s="21" t="s">
        <v>5</v>
      </c>
      <c r="K407" s="21" t="s">
        <v>674</v>
      </c>
      <c r="L407" s="24"/>
      <c r="M407" s="24"/>
      <c r="IV407" s="25">
        <f t="shared" si="30"/>
        <v>12904.4901</v>
      </c>
    </row>
    <row r="408" spans="2:256" s="25" customFormat="1" ht="54.75" customHeight="1">
      <c r="B408" s="20">
        <f t="shared" si="29"/>
        <v>397</v>
      </c>
      <c r="C408" s="21" t="s">
        <v>807</v>
      </c>
      <c r="D408" s="22" t="s">
        <v>2263</v>
      </c>
      <c r="E408" s="22" t="s">
        <v>961</v>
      </c>
      <c r="F408" s="22" t="s">
        <v>76</v>
      </c>
      <c r="G408" s="98">
        <v>0.17</v>
      </c>
      <c r="H408" s="29">
        <v>53211.24</v>
      </c>
      <c r="I408" s="21" t="s">
        <v>963</v>
      </c>
      <c r="J408" s="21" t="s">
        <v>234</v>
      </c>
      <c r="K408" s="21" t="s">
        <v>674</v>
      </c>
      <c r="L408" s="21"/>
      <c r="M408" s="21"/>
      <c r="IV408" s="25">
        <f t="shared" si="30"/>
        <v>53608.409999999996</v>
      </c>
    </row>
    <row r="409" spans="2:256" s="25" customFormat="1" ht="54.75" customHeight="1">
      <c r="B409" s="20">
        <f t="shared" si="29"/>
        <v>398</v>
      </c>
      <c r="C409" s="20" t="s">
        <v>3532</v>
      </c>
      <c r="D409" s="36" t="s">
        <v>1970</v>
      </c>
      <c r="E409" s="22" t="s">
        <v>1971</v>
      </c>
      <c r="F409" s="22" t="s">
        <v>1967</v>
      </c>
      <c r="G409" s="99">
        <v>12.3717</v>
      </c>
      <c r="H409" s="95"/>
      <c r="I409" s="21" t="s">
        <v>895</v>
      </c>
      <c r="J409" s="21" t="s">
        <v>1972</v>
      </c>
      <c r="K409" s="21" t="s">
        <v>1115</v>
      </c>
      <c r="L409" s="21"/>
      <c r="M409" s="21"/>
      <c r="IV409" s="25">
        <f t="shared" si="30"/>
        <v>410.3717</v>
      </c>
    </row>
    <row r="410" spans="2:256" s="25" customFormat="1" ht="54.75" customHeight="1">
      <c r="B410" s="20">
        <f t="shared" si="29"/>
        <v>399</v>
      </c>
      <c r="C410" s="20" t="s">
        <v>3533</v>
      </c>
      <c r="D410" s="36" t="s">
        <v>1968</v>
      </c>
      <c r="E410" s="22" t="s">
        <v>1969</v>
      </c>
      <c r="F410" s="22" t="s">
        <v>1967</v>
      </c>
      <c r="G410" s="99">
        <v>6.6086</v>
      </c>
      <c r="H410" s="95"/>
      <c r="I410" s="21" t="s">
        <v>194</v>
      </c>
      <c r="J410" s="21" t="s">
        <v>1005</v>
      </c>
      <c r="K410" s="21" t="s">
        <v>1115</v>
      </c>
      <c r="L410" s="21"/>
      <c r="M410" s="21"/>
      <c r="IV410" s="25">
        <f t="shared" si="30"/>
        <v>405.6086</v>
      </c>
    </row>
    <row r="411" spans="2:256" s="25" customFormat="1" ht="54.75" customHeight="1">
      <c r="B411" s="20">
        <f t="shared" si="29"/>
        <v>400</v>
      </c>
      <c r="C411" s="20" t="s">
        <v>3534</v>
      </c>
      <c r="D411" s="22" t="s">
        <v>2264</v>
      </c>
      <c r="E411" s="22" t="s">
        <v>1138</v>
      </c>
      <c r="F411" s="43" t="s">
        <v>1137</v>
      </c>
      <c r="G411" s="98">
        <v>0.14733</v>
      </c>
      <c r="H411" s="29">
        <v>41552.07</v>
      </c>
      <c r="I411" s="28" t="s">
        <v>963</v>
      </c>
      <c r="J411" s="28" t="s">
        <v>962</v>
      </c>
      <c r="K411" s="28" t="s">
        <v>674</v>
      </c>
      <c r="L411" s="21"/>
      <c r="M411" s="21"/>
      <c r="IV411" s="25">
        <f t="shared" si="30"/>
        <v>41952.21733</v>
      </c>
    </row>
    <row r="412" spans="2:256" s="25" customFormat="1" ht="54.75" customHeight="1">
      <c r="B412" s="20">
        <f t="shared" si="29"/>
        <v>401</v>
      </c>
      <c r="C412" s="20" t="s">
        <v>3535</v>
      </c>
      <c r="D412" s="22" t="s">
        <v>2584</v>
      </c>
      <c r="E412" s="22" t="s">
        <v>2593</v>
      </c>
      <c r="F412" s="22" t="s">
        <v>2578</v>
      </c>
      <c r="G412" s="98">
        <v>2.8958</v>
      </c>
      <c r="H412" s="29">
        <v>28958</v>
      </c>
      <c r="I412" s="28" t="s">
        <v>965</v>
      </c>
      <c r="J412" s="28" t="s">
        <v>640</v>
      </c>
      <c r="K412" s="28" t="s">
        <v>674</v>
      </c>
      <c r="L412" s="21"/>
      <c r="M412" s="47"/>
      <c r="IV412" s="25">
        <f t="shared" si="30"/>
        <v>29361.8958</v>
      </c>
    </row>
    <row r="413" spans="2:256" s="25" customFormat="1" ht="54.75" customHeight="1">
      <c r="B413" s="20">
        <f t="shared" si="29"/>
        <v>402</v>
      </c>
      <c r="C413" s="20" t="s">
        <v>3536</v>
      </c>
      <c r="D413" s="22" t="s">
        <v>2553</v>
      </c>
      <c r="E413" s="22" t="s">
        <v>2579</v>
      </c>
      <c r="F413" s="22" t="s">
        <v>2578</v>
      </c>
      <c r="G413" s="100">
        <v>2.6247</v>
      </c>
      <c r="H413" s="29">
        <v>13856.05</v>
      </c>
      <c r="I413" s="28" t="s">
        <v>965</v>
      </c>
      <c r="J413" s="28" t="s">
        <v>233</v>
      </c>
      <c r="K413" s="28" t="s">
        <v>674</v>
      </c>
      <c r="L413" s="21"/>
      <c r="M413" s="21"/>
      <c r="IV413" s="25">
        <f t="shared" si="30"/>
        <v>14260.6747</v>
      </c>
    </row>
    <row r="414" spans="2:13" s="25" customFormat="1" ht="54.75" customHeight="1">
      <c r="B414" s="20">
        <f t="shared" si="29"/>
        <v>403</v>
      </c>
      <c r="C414" s="20"/>
      <c r="D414" s="22" t="s">
        <v>3573</v>
      </c>
      <c r="E414" s="22" t="s">
        <v>3583</v>
      </c>
      <c r="F414" s="22" t="s">
        <v>3582</v>
      </c>
      <c r="G414" s="100">
        <v>0.25</v>
      </c>
      <c r="H414" s="29">
        <v>22987.35</v>
      </c>
      <c r="I414" s="28" t="s">
        <v>963</v>
      </c>
      <c r="J414" s="28" t="s">
        <v>6</v>
      </c>
      <c r="K414" s="28" t="s">
        <v>674</v>
      </c>
      <c r="L414" s="21"/>
      <c r="M414" s="21"/>
    </row>
    <row r="415" spans="2:256" s="25" customFormat="1" ht="54.75" customHeight="1">
      <c r="B415" s="20">
        <f t="shared" si="29"/>
        <v>404</v>
      </c>
      <c r="C415" s="20" t="s">
        <v>3537</v>
      </c>
      <c r="D415" s="22" t="s">
        <v>240</v>
      </c>
      <c r="E415" s="22" t="s">
        <v>241</v>
      </c>
      <c r="F415" s="22" t="s">
        <v>1025</v>
      </c>
      <c r="G415" s="98">
        <v>350.1</v>
      </c>
      <c r="H415" s="29"/>
      <c r="I415" s="28" t="s">
        <v>1062</v>
      </c>
      <c r="J415" s="28" t="s">
        <v>1238</v>
      </c>
      <c r="K415" s="21" t="s">
        <v>672</v>
      </c>
      <c r="L415" s="21"/>
      <c r="M415" s="21"/>
      <c r="IV415" s="25">
        <f>SUM(A415:IU415)</f>
        <v>754.1</v>
      </c>
    </row>
    <row r="416" spans="2:13" s="59" customFormat="1" ht="54.75" customHeight="1">
      <c r="B416" s="55"/>
      <c r="C416" s="55"/>
      <c r="D416" s="56"/>
      <c r="E416" s="56"/>
      <c r="F416" s="118" t="s">
        <v>403</v>
      </c>
      <c r="G416" s="97">
        <f>SUM(G12:G415)</f>
        <v>78674.40254750001</v>
      </c>
      <c r="H416" s="97">
        <f>SUM(H12:H415)</f>
        <v>7023886.281800001</v>
      </c>
      <c r="I416" s="77"/>
      <c r="J416" s="77"/>
      <c r="K416" s="77"/>
      <c r="L416" s="77"/>
      <c r="M416" s="77"/>
    </row>
    <row r="417" ht="64.5" customHeight="1"/>
    <row r="418" ht="64.5" customHeight="1"/>
    <row r="419" ht="64.5" customHeight="1"/>
    <row r="420" ht="64.5" customHeight="1"/>
    <row r="421" ht="64.5" customHeight="1"/>
    <row r="422" ht="64.5" customHeight="1"/>
    <row r="423" ht="64.5" customHeight="1"/>
    <row r="424" ht="64.5" customHeight="1"/>
    <row r="425" ht="64.5" customHeight="1"/>
    <row r="426" ht="64.5" customHeight="1"/>
    <row r="427" ht="64.5" customHeight="1"/>
    <row r="428" ht="64.5" customHeight="1"/>
    <row r="429" ht="64.5" customHeight="1"/>
    <row r="430" ht="64.5" customHeight="1"/>
    <row r="431" ht="64.5" customHeight="1"/>
    <row r="432" ht="64.5" customHeight="1"/>
    <row r="433" ht="64.5" customHeight="1"/>
    <row r="434" ht="64.5" customHeight="1"/>
    <row r="435" ht="64.5" customHeight="1"/>
    <row r="436" ht="64.5" customHeight="1"/>
    <row r="437" ht="64.5" customHeight="1"/>
    <row r="438" ht="64.5" customHeight="1"/>
    <row r="439" ht="64.5" customHeight="1"/>
    <row r="440" ht="64.5" customHeight="1"/>
    <row r="441" ht="64.5" customHeight="1"/>
    <row r="442" ht="64.5" customHeight="1"/>
    <row r="443" ht="64.5" customHeight="1"/>
    <row r="444" ht="64.5" customHeight="1"/>
    <row r="445" ht="64.5" customHeight="1"/>
    <row r="446" ht="64.5" customHeight="1"/>
    <row r="447" ht="64.5" customHeight="1"/>
    <row r="448" ht="64.5" customHeight="1"/>
    <row r="449" ht="64.5" customHeight="1"/>
    <row r="450" ht="64.5" customHeight="1"/>
    <row r="451" ht="64.5" customHeight="1"/>
    <row r="452" ht="64.5" customHeight="1"/>
    <row r="453" ht="64.5" customHeight="1"/>
    <row r="454" ht="64.5" customHeight="1"/>
    <row r="455" ht="64.5" customHeight="1"/>
    <row r="456" ht="64.5" customHeight="1"/>
    <row r="457" ht="64.5" customHeight="1"/>
    <row r="458" ht="64.5" customHeight="1"/>
    <row r="459" ht="64.5" customHeight="1"/>
    <row r="460" ht="64.5" customHeight="1"/>
    <row r="461" ht="46.5" customHeight="1"/>
    <row r="462" ht="46.5" customHeight="1"/>
    <row r="463" ht="46.5" customHeight="1"/>
    <row r="464" ht="46.5" customHeight="1"/>
    <row r="465" ht="46.5" customHeight="1"/>
    <row r="466" ht="46.5" customHeight="1"/>
    <row r="467" ht="46.5" customHeight="1"/>
    <row r="468" ht="46.5" customHeight="1"/>
    <row r="469" ht="46.5" customHeight="1"/>
    <row r="470" ht="46.5" customHeight="1"/>
    <row r="471" ht="46.5" customHeight="1"/>
    <row r="472" ht="46.5" customHeight="1"/>
    <row r="473" ht="46.5" customHeight="1"/>
    <row r="474" ht="46.5" customHeight="1"/>
    <row r="475" ht="46.5" customHeight="1"/>
    <row r="476" ht="46.5" customHeight="1"/>
    <row r="477" ht="46.5" customHeight="1"/>
    <row r="478" ht="46.5" customHeight="1"/>
    <row r="479" ht="46.5" customHeight="1"/>
    <row r="480" ht="46.5" customHeight="1"/>
    <row r="481" ht="46.5" customHeight="1"/>
    <row r="482" ht="46.5" customHeight="1"/>
    <row r="483" ht="46.5" customHeight="1"/>
    <row r="484" ht="46.5" customHeight="1"/>
    <row r="485" ht="46.5" customHeight="1"/>
    <row r="486" ht="46.5" customHeight="1"/>
    <row r="487" ht="46.5" customHeight="1"/>
    <row r="488" ht="46.5" customHeight="1"/>
    <row r="489" ht="46.5" customHeight="1"/>
    <row r="490" ht="46.5" customHeight="1"/>
    <row r="491" ht="46.5" customHeight="1"/>
    <row r="492" ht="46.5" customHeight="1"/>
    <row r="493" ht="46.5" customHeight="1"/>
    <row r="494" ht="46.5" customHeight="1"/>
    <row r="495" ht="46.5" customHeight="1"/>
    <row r="496" ht="46.5" customHeight="1"/>
    <row r="497" ht="46.5" customHeight="1"/>
    <row r="498" ht="46.5" customHeight="1"/>
    <row r="499" ht="46.5" customHeight="1"/>
    <row r="500" ht="46.5" customHeight="1"/>
    <row r="501" ht="46.5" customHeight="1"/>
    <row r="502" ht="46.5" customHeight="1"/>
    <row r="503" ht="46.5" customHeight="1"/>
    <row r="504" ht="46.5" customHeight="1"/>
    <row r="505" ht="46.5" customHeight="1"/>
    <row r="506" ht="46.5" customHeight="1"/>
    <row r="507" ht="46.5" customHeight="1"/>
    <row r="508" ht="46.5" customHeight="1"/>
    <row r="509" ht="46.5" customHeight="1"/>
    <row r="510" ht="46.5" customHeight="1"/>
    <row r="511" ht="46.5" customHeight="1"/>
    <row r="512" ht="46.5" customHeight="1"/>
    <row r="513" ht="46.5" customHeight="1"/>
    <row r="514" ht="46.5" customHeight="1"/>
    <row r="515" ht="46.5" customHeight="1"/>
    <row r="516" ht="46.5" customHeight="1"/>
    <row r="517" ht="46.5" customHeight="1"/>
    <row r="518" ht="46.5" customHeight="1"/>
    <row r="519" ht="46.5" customHeight="1"/>
    <row r="520" ht="46.5" customHeight="1"/>
    <row r="521" ht="46.5" customHeight="1"/>
  </sheetData>
  <sheetProtection/>
  <autoFilter ref="A11:IV416"/>
  <mergeCells count="10">
    <mergeCell ref="M6:M7"/>
    <mergeCell ref="L6:L7"/>
    <mergeCell ref="J6:J7"/>
    <mergeCell ref="K6:K7"/>
    <mergeCell ref="B3:D3"/>
    <mergeCell ref="I6:I7"/>
    <mergeCell ref="F6:F7"/>
    <mergeCell ref="B6:B7"/>
    <mergeCell ref="D6:D7"/>
    <mergeCell ref="E6:E7"/>
  </mergeCells>
  <printOptions horizontalCentered="1"/>
  <pageMargins left="0" right="0" top="0.5" bottom="0.25" header="0.5" footer="0.5"/>
  <pageSetup horizontalDpi="600" verticalDpi="600" orientation="landscape" paperSize="9" scale="5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L33"/>
  <sheetViews>
    <sheetView view="pageBreakPreview" zoomScale="70" zoomScaleSheetLayoutView="70" zoomScalePageLayoutView="0" workbookViewId="0" topLeftCell="A1">
      <selection activeCell="K15" sqref="K15"/>
    </sheetView>
  </sheetViews>
  <sheetFormatPr defaultColWidth="9.140625" defaultRowHeight="12.75"/>
  <cols>
    <col min="1" max="1" width="4.00390625" style="90" customWidth="1"/>
    <col min="2" max="2" width="10.421875" style="90" customWidth="1"/>
    <col min="3" max="3" width="56.28125" style="90" customWidth="1"/>
    <col min="4" max="4" width="4.8515625" style="135" customWidth="1"/>
    <col min="5" max="5" width="17.57421875" style="92" customWidth="1"/>
    <col min="6" max="6" width="57.7109375" style="90" customWidth="1"/>
    <col min="7" max="7" width="38.140625" style="92" bestFit="1" customWidth="1"/>
    <col min="8" max="8" width="12.28125" style="90" bestFit="1" customWidth="1"/>
    <col min="9" max="16384" width="9.140625" style="90" customWidth="1"/>
  </cols>
  <sheetData>
    <row r="1" ht="13.5" customHeight="1"/>
    <row r="2" spans="2:12" ht="44.25">
      <c r="B2" s="173" t="s">
        <v>1202</v>
      </c>
      <c r="C2" s="173"/>
      <c r="D2" s="173"/>
      <c r="E2" s="173"/>
      <c r="F2" s="173"/>
      <c r="H2" s="136"/>
      <c r="I2" s="136"/>
      <c r="J2" s="136"/>
      <c r="K2" s="136"/>
      <c r="L2" s="136"/>
    </row>
    <row r="3" spans="2:12" ht="27">
      <c r="B3" s="174" t="s">
        <v>3640</v>
      </c>
      <c r="C3" s="174"/>
      <c r="D3" s="174"/>
      <c r="E3" s="174"/>
      <c r="F3" s="174"/>
      <c r="H3" s="136"/>
      <c r="I3" s="136"/>
      <c r="J3" s="136"/>
      <c r="K3" s="136"/>
      <c r="L3" s="136"/>
    </row>
    <row r="4" ht="11.25" customHeight="1">
      <c r="B4" s="93"/>
    </row>
    <row r="5" spans="2:7" s="137" customFormat="1" ht="25.5">
      <c r="B5" s="137" t="s">
        <v>395</v>
      </c>
      <c r="D5" s="91" t="s">
        <v>1203</v>
      </c>
      <c r="E5" s="138">
        <f>E6+E7+E8+E9+E10+E11</f>
        <v>385</v>
      </c>
      <c r="G5" s="139"/>
    </row>
    <row r="6" spans="3:7" ht="25.5">
      <c r="C6" s="90" t="s">
        <v>1204</v>
      </c>
      <c r="D6" s="91" t="s">
        <v>1203</v>
      </c>
      <c r="E6" s="92">
        <v>74</v>
      </c>
      <c r="G6" s="139"/>
    </row>
    <row r="7" spans="3:7" ht="25.5">
      <c r="C7" s="90" t="s">
        <v>1205</v>
      </c>
      <c r="D7" s="91" t="s">
        <v>1203</v>
      </c>
      <c r="E7" s="92">
        <f>217+51</f>
        <v>268</v>
      </c>
      <c r="F7" s="90" t="s">
        <v>3650</v>
      </c>
      <c r="G7" s="140"/>
    </row>
    <row r="8" spans="3:7" ht="25.5">
      <c r="C8" s="90" t="s">
        <v>1206</v>
      </c>
      <c r="D8" s="91" t="s">
        <v>1203</v>
      </c>
      <c r="E8" s="92">
        <v>19</v>
      </c>
      <c r="G8" s="140"/>
    </row>
    <row r="9" spans="3:7" ht="25.5">
      <c r="C9" s="90" t="s">
        <v>1207</v>
      </c>
      <c r="D9" s="91" t="s">
        <v>1203</v>
      </c>
      <c r="E9" s="92">
        <v>1</v>
      </c>
      <c r="G9" s="140"/>
    </row>
    <row r="10" spans="3:7" ht="25.5">
      <c r="C10" s="90" t="s">
        <v>1208</v>
      </c>
      <c r="D10" s="91" t="s">
        <v>1203</v>
      </c>
      <c r="E10" s="92">
        <v>1</v>
      </c>
      <c r="G10" s="140"/>
    </row>
    <row r="11" spans="2:7" ht="22.5" customHeight="1">
      <c r="B11" s="93"/>
      <c r="C11" s="90" t="s">
        <v>1209</v>
      </c>
      <c r="D11" s="91" t="s">
        <v>1203</v>
      </c>
      <c r="E11" s="92">
        <v>22</v>
      </c>
      <c r="G11" s="140"/>
    </row>
    <row r="12" spans="4:7" ht="12.75" customHeight="1">
      <c r="D12" s="91"/>
      <c r="G12" s="140"/>
    </row>
    <row r="13" spans="2:6" ht="25.5">
      <c r="B13" s="137" t="s">
        <v>449</v>
      </c>
      <c r="D13" s="91" t="s">
        <v>1203</v>
      </c>
      <c r="E13" s="138">
        <f>E18+E17+E16+E15+E14</f>
        <v>143</v>
      </c>
      <c r="F13" s="137"/>
    </row>
    <row r="14" spans="2:5" ht="29.25" customHeight="1">
      <c r="B14" s="93"/>
      <c r="C14" s="90" t="s">
        <v>1204</v>
      </c>
      <c r="D14" s="91" t="s">
        <v>1203</v>
      </c>
      <c r="E14" s="92">
        <v>28</v>
      </c>
    </row>
    <row r="15" spans="2:6" ht="29.25" customHeight="1">
      <c r="B15" s="93"/>
      <c r="C15" s="90" t="s">
        <v>1205</v>
      </c>
      <c r="D15" s="91" t="s">
        <v>1203</v>
      </c>
      <c r="E15" s="92">
        <f>77+25</f>
        <v>102</v>
      </c>
      <c r="F15" s="90" t="s">
        <v>3651</v>
      </c>
    </row>
    <row r="16" spans="2:6" ht="29.25" customHeight="1">
      <c r="B16" s="93"/>
      <c r="C16" s="90" t="s">
        <v>1206</v>
      </c>
      <c r="D16" s="91" t="s">
        <v>1203</v>
      </c>
      <c r="E16" s="92">
        <v>6</v>
      </c>
      <c r="F16" s="93"/>
    </row>
    <row r="17" spans="2:6" ht="29.25" customHeight="1">
      <c r="B17" s="93"/>
      <c r="C17" s="90" t="s">
        <v>1209</v>
      </c>
      <c r="D17" s="91" t="s">
        <v>1203</v>
      </c>
      <c r="E17" s="92">
        <v>6</v>
      </c>
      <c r="F17" s="93"/>
    </row>
    <row r="18" spans="3:7" ht="25.5">
      <c r="C18" s="90" t="s">
        <v>1208</v>
      </c>
      <c r="D18" s="91" t="s">
        <v>1203</v>
      </c>
      <c r="E18" s="92">
        <v>1</v>
      </c>
      <c r="G18" s="140"/>
    </row>
    <row r="19" ht="10.5" customHeight="1">
      <c r="D19" s="91"/>
    </row>
    <row r="20" spans="2:7" s="137" customFormat="1" ht="25.5">
      <c r="B20" s="137" t="s">
        <v>3628</v>
      </c>
      <c r="D20" s="91" t="s">
        <v>1203</v>
      </c>
      <c r="E20" s="138">
        <f>E21+E22+E23+E24+E25+E26+E27</f>
        <v>404</v>
      </c>
      <c r="G20" s="139"/>
    </row>
    <row r="21" spans="3:7" ht="25.5">
      <c r="C21" s="90" t="s">
        <v>1204</v>
      </c>
      <c r="D21" s="91" t="s">
        <v>1203</v>
      </c>
      <c r="E21" s="92">
        <v>100</v>
      </c>
      <c r="G21" s="139"/>
    </row>
    <row r="22" spans="3:7" ht="25.5">
      <c r="C22" s="90" t="s">
        <v>1205</v>
      </c>
      <c r="D22" s="91" t="s">
        <v>1203</v>
      </c>
      <c r="E22" s="92">
        <f>183+52</f>
        <v>235</v>
      </c>
      <c r="F22" s="90" t="s">
        <v>3646</v>
      </c>
      <c r="G22" s="140"/>
    </row>
    <row r="23" spans="3:7" ht="25.5">
      <c r="C23" s="90" t="s">
        <v>1206</v>
      </c>
      <c r="D23" s="91" t="s">
        <v>1203</v>
      </c>
      <c r="E23" s="92">
        <v>32</v>
      </c>
      <c r="G23" s="140"/>
    </row>
    <row r="24" spans="3:7" ht="25.5">
      <c r="C24" s="90" t="s">
        <v>1207</v>
      </c>
      <c r="D24" s="91" t="s">
        <v>1203</v>
      </c>
      <c r="E24" s="92">
        <v>3</v>
      </c>
      <c r="G24" s="140"/>
    </row>
    <row r="25" spans="3:7" ht="25.5">
      <c r="C25" s="90" t="s">
        <v>1208</v>
      </c>
      <c r="D25" s="91" t="s">
        <v>1203</v>
      </c>
      <c r="E25" s="92">
        <v>1</v>
      </c>
      <c r="G25" s="140"/>
    </row>
    <row r="26" spans="3:7" ht="25.5">
      <c r="C26" s="90" t="s">
        <v>3629</v>
      </c>
      <c r="D26" s="91"/>
      <c r="E26" s="92">
        <v>1</v>
      </c>
      <c r="G26" s="140"/>
    </row>
    <row r="27" spans="2:7" ht="22.5" customHeight="1">
      <c r="B27" s="93"/>
      <c r="C27" s="90" t="s">
        <v>1209</v>
      </c>
      <c r="D27" s="91" t="s">
        <v>1203</v>
      </c>
      <c r="E27" s="92">
        <v>32</v>
      </c>
      <c r="G27" s="140"/>
    </row>
    <row r="28" ht="10.5" customHeight="1">
      <c r="D28" s="91"/>
    </row>
    <row r="29" spans="2:7" ht="33" customHeight="1">
      <c r="B29" s="90" t="s">
        <v>1838</v>
      </c>
      <c r="D29" s="135" t="s">
        <v>1203</v>
      </c>
      <c r="E29" s="92">
        <f>E5+E13</f>
        <v>528</v>
      </c>
      <c r="G29" s="90"/>
    </row>
    <row r="30" spans="2:7" s="137" customFormat="1" ht="33.75" customHeight="1">
      <c r="B30" s="137" t="s">
        <v>1839</v>
      </c>
      <c r="D30" s="91" t="s">
        <v>1203</v>
      </c>
      <c r="E30" s="138">
        <f>E29+E20</f>
        <v>932</v>
      </c>
      <c r="G30" s="138"/>
    </row>
    <row r="31" ht="12.75" customHeight="1"/>
    <row r="32" spans="4:7" s="141" customFormat="1" ht="11.25">
      <c r="D32" s="142"/>
      <c r="E32" s="143"/>
      <c r="G32" s="143"/>
    </row>
    <row r="33" spans="4:7" s="141" customFormat="1" ht="11.25">
      <c r="D33" s="142"/>
      <c r="E33" s="143"/>
      <c r="G33" s="143"/>
    </row>
  </sheetData>
  <sheetProtection/>
  <mergeCells count="2">
    <mergeCell ref="B2:F2"/>
    <mergeCell ref="B3:F3"/>
  </mergeCells>
  <printOptions horizontalCentered="1"/>
  <pageMargins left="0.25" right="0.25" top="0.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Liza S. De Vera</cp:lastModifiedBy>
  <cp:lastPrinted>2018-05-28T23:46:17Z</cp:lastPrinted>
  <dcterms:created xsi:type="dcterms:W3CDTF">2003-08-28T08:22:08Z</dcterms:created>
  <dcterms:modified xsi:type="dcterms:W3CDTF">2018-06-21T07:28:44Z</dcterms:modified>
  <cp:category/>
  <cp:version/>
  <cp:contentType/>
  <cp:contentStatus/>
</cp:coreProperties>
</file>