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lda.lumapak\Desktop\BAC\SuSD\Final-Fit-Out\"/>
    </mc:Choice>
  </mc:AlternateContent>
  <bookViews>
    <workbookView xWindow="0" yWindow="0" windowWidth="28800" windowHeight="12345"/>
  </bookViews>
  <sheets>
    <sheet name="POW (BLDG. 3) BLANK" sheetId="1" r:id="rId1"/>
  </sheets>
  <externalReferences>
    <externalReference r:id="rId2"/>
  </externalReferences>
  <definedNames>
    <definedName name="_xlnm.Print_Area" localSheetId="0">'POW (BLDG. 3) BLANK'!$B$1:$U$182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7" i="1" l="1"/>
  <c r="R148" i="1" s="1"/>
  <c r="R144" i="1"/>
  <c r="R145" i="1" s="1"/>
  <c r="R141" i="1"/>
  <c r="R140" i="1"/>
  <c r="R139" i="1"/>
  <c r="R138" i="1"/>
  <c r="R137" i="1"/>
  <c r="R136" i="1"/>
  <c r="R135" i="1"/>
  <c r="R142" i="1" s="1"/>
  <c r="R130" i="1"/>
  <c r="R129" i="1"/>
  <c r="R128" i="1"/>
  <c r="R127" i="1"/>
  <c r="R126" i="1"/>
  <c r="R125" i="1"/>
  <c r="R124" i="1"/>
  <c r="R123" i="1"/>
  <c r="R131" i="1" s="1"/>
  <c r="R118" i="1"/>
  <c r="R117" i="1"/>
  <c r="R116" i="1"/>
  <c r="R119" i="1" s="1"/>
  <c r="R111" i="1"/>
  <c r="R110" i="1"/>
  <c r="R109" i="1"/>
  <c r="R108" i="1"/>
  <c r="R107" i="1"/>
  <c r="R106" i="1"/>
  <c r="R105" i="1"/>
  <c r="R112" i="1" s="1"/>
  <c r="R101" i="1"/>
  <c r="R100" i="1"/>
  <c r="R102" i="1" s="1"/>
  <c r="R91" i="1"/>
  <c r="R90" i="1"/>
  <c r="R89" i="1"/>
  <c r="R87" i="1"/>
  <c r="R86" i="1"/>
  <c r="R85" i="1"/>
  <c r="R84" i="1"/>
  <c r="R83" i="1"/>
  <c r="R82" i="1"/>
  <c r="R81" i="1"/>
  <c r="R79" i="1"/>
  <c r="R78" i="1"/>
  <c r="R77" i="1"/>
  <c r="R76" i="1"/>
  <c r="R92" i="1" s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5" i="1"/>
  <c r="R54" i="1"/>
  <c r="R53" i="1"/>
  <c r="R52" i="1"/>
  <c r="R51" i="1"/>
  <c r="R50" i="1"/>
  <c r="R49" i="1"/>
  <c r="R48" i="1"/>
  <c r="R44" i="1"/>
  <c r="N36" i="1"/>
  <c r="M36" i="1"/>
  <c r="R36" i="1" s="1"/>
  <c r="L36" i="1"/>
  <c r="D36" i="1"/>
  <c r="N35" i="1"/>
  <c r="M35" i="1"/>
  <c r="R35" i="1" s="1"/>
  <c r="L35" i="1"/>
  <c r="D35" i="1"/>
  <c r="N31" i="1"/>
  <c r="M31" i="1"/>
  <c r="R31" i="1" s="1"/>
  <c r="L31" i="1"/>
  <c r="D31" i="1"/>
  <c r="N30" i="1"/>
  <c r="M30" i="1"/>
  <c r="R30" i="1" s="1"/>
  <c r="L30" i="1"/>
  <c r="D30" i="1"/>
  <c r="N26" i="1"/>
  <c r="M26" i="1"/>
  <c r="R26" i="1" s="1"/>
  <c r="L26" i="1"/>
  <c r="D26" i="1"/>
  <c r="N25" i="1"/>
  <c r="M25" i="1"/>
  <c r="R25" i="1" s="1"/>
  <c r="L25" i="1"/>
  <c r="D25" i="1"/>
  <c r="N21" i="1"/>
  <c r="M21" i="1"/>
  <c r="R21" i="1" s="1"/>
  <c r="L21" i="1"/>
  <c r="D21" i="1"/>
  <c r="N20" i="1"/>
  <c r="M20" i="1"/>
  <c r="R20" i="1" s="1"/>
  <c r="L20" i="1"/>
  <c r="D20" i="1"/>
  <c r="R22" i="1" l="1"/>
  <c r="R27" i="1"/>
  <c r="R32" i="1"/>
  <c r="R37" i="1"/>
  <c r="R149" i="1"/>
  <c r="R73" i="1"/>
  <c r="R56" i="1"/>
  <c r="J147" i="1" l="1"/>
  <c r="J148" i="1" s="1"/>
  <c r="J144" i="1"/>
  <c r="J145" i="1" s="1"/>
  <c r="J141" i="1"/>
  <c r="J139" i="1"/>
  <c r="J137" i="1"/>
  <c r="J135" i="1"/>
  <c r="J130" i="1"/>
  <c r="J128" i="1"/>
  <c r="J126" i="1"/>
  <c r="J124" i="1"/>
  <c r="J117" i="1"/>
  <c r="J110" i="1"/>
  <c r="J108" i="1"/>
  <c r="J106" i="1"/>
  <c r="J100" i="1"/>
  <c r="J154" i="1"/>
  <c r="R154" i="1" s="1"/>
  <c r="R150" i="1"/>
  <c r="J140" i="1"/>
  <c r="J138" i="1"/>
  <c r="J136" i="1"/>
  <c r="J129" i="1"/>
  <c r="J127" i="1"/>
  <c r="J125" i="1"/>
  <c r="J123" i="1"/>
  <c r="J118" i="1"/>
  <c r="J116" i="1"/>
  <c r="J119" i="1" s="1"/>
  <c r="J111" i="1"/>
  <c r="J109" i="1"/>
  <c r="J107" i="1"/>
  <c r="J105" i="1"/>
  <c r="J101" i="1"/>
  <c r="R94" i="1"/>
  <c r="R38" i="1"/>
  <c r="J142" i="1" l="1"/>
  <c r="R39" i="1"/>
  <c r="K35" i="1"/>
  <c r="K30" i="1"/>
  <c r="K25" i="1"/>
  <c r="K20" i="1"/>
  <c r="J152" i="1"/>
  <c r="R152" i="1" s="1"/>
  <c r="R155" i="1" s="1"/>
  <c r="R159" i="1" s="1"/>
  <c r="K36" i="1"/>
  <c r="K31" i="1"/>
  <c r="K26" i="1"/>
  <c r="K21" i="1"/>
  <c r="J20" i="1"/>
  <c r="J26" i="1"/>
  <c r="J30" i="1"/>
  <c r="J21" i="1"/>
  <c r="J35" i="1"/>
  <c r="J25" i="1"/>
  <c r="J27" i="1" s="1"/>
  <c r="J31" i="1"/>
  <c r="J36" i="1"/>
  <c r="J153" i="1"/>
  <c r="R153" i="1" s="1"/>
  <c r="R95" i="1"/>
  <c r="J48" i="1"/>
  <c r="J72" i="1"/>
  <c r="J52" i="1"/>
  <c r="J54" i="1"/>
  <c r="J91" i="1"/>
  <c r="J65" i="1"/>
  <c r="J62" i="1"/>
  <c r="J76" i="1"/>
  <c r="J59" i="1"/>
  <c r="J60" i="1"/>
  <c r="J79" i="1"/>
  <c r="J63" i="1"/>
  <c r="J87" i="1"/>
  <c r="J61" i="1"/>
  <c r="J85" i="1"/>
  <c r="J55" i="1"/>
  <c r="J77" i="1"/>
  <c r="J90" i="1"/>
  <c r="J82" i="1"/>
  <c r="J49" i="1"/>
  <c r="J68" i="1"/>
  <c r="J89" i="1"/>
  <c r="J71" i="1"/>
  <c r="J50" i="1"/>
  <c r="J69" i="1"/>
  <c r="J44" i="1"/>
  <c r="J56" i="1" s="1"/>
  <c r="J66" i="1"/>
  <c r="J86" i="1"/>
  <c r="J53" i="1"/>
  <c r="J83" i="1"/>
  <c r="J81" i="1"/>
  <c r="J51" i="1"/>
  <c r="J70" i="1"/>
  <c r="J78" i="1"/>
  <c r="J64" i="1"/>
  <c r="J84" i="1"/>
  <c r="J67" i="1"/>
  <c r="J131" i="1"/>
  <c r="J102" i="1"/>
  <c r="J112" i="1"/>
  <c r="R161" i="1" l="1"/>
  <c r="R162" i="1"/>
  <c r="J73" i="1"/>
  <c r="J94" i="1" s="1"/>
  <c r="J32" i="1"/>
  <c r="J92" i="1"/>
  <c r="J149" i="1"/>
  <c r="J37" i="1"/>
  <c r="J22" i="1"/>
  <c r="V163" i="1" l="1"/>
  <c r="V161" i="1"/>
  <c r="R163" i="1"/>
  <c r="J38" i="1"/>
  <c r="R164" i="1"/>
  <c r="J159" i="1" s="1"/>
  <c r="J162" i="1" l="1"/>
  <c r="J161" i="1"/>
  <c r="J164" i="1" s="1"/>
  <c r="J163" i="1"/>
</calcChain>
</file>

<file path=xl/sharedStrings.xml><?xml version="1.0" encoding="utf-8"?>
<sst xmlns="http://schemas.openxmlformats.org/spreadsheetml/2006/main" count="267" uniqueCount="167">
  <si>
    <t>Republic of the Philippines</t>
  </si>
  <si>
    <t>PHILIPPINE ECONOMIC ZONE AUTHORITY</t>
  </si>
  <si>
    <t>Bldg. 3 DOE-PNOC Complex Energy Center, Rizal Drive, BGC Taguig City</t>
  </si>
  <si>
    <t>Tel. No. 551-3451 loc. 338  TeleFax No. 551-34-45</t>
  </si>
  <si>
    <t xml:space="preserve">PROGRAM OF  WORKS </t>
  </si>
  <si>
    <t>NAME/LOCATION OF PROJECT:</t>
  </si>
  <si>
    <t>Date</t>
  </si>
  <si>
    <t>:</t>
  </si>
  <si>
    <t>Appropriation</t>
  </si>
  <si>
    <r>
      <t xml:space="preserve">PROPOSED STORAGE AREAS AND TRANSFER OF CLINIC AND AT BLDG. 3 </t>
    </r>
    <r>
      <rPr>
        <sz val="16"/>
        <rFont val="Tahoma"/>
        <family val="2"/>
      </rPr>
      <t>Ground Floor, Building 3, PNOC-EDC Complex,                                                                        34th Street, Bonifacio Global City, Taguig City</t>
    </r>
  </si>
  <si>
    <t>Source of Funds</t>
  </si>
  <si>
    <t>Calendar Days to Complete</t>
  </si>
  <si>
    <t>20 CALENDAR DAYS (PHASE I)</t>
  </si>
  <si>
    <t>Desirable Starting Date</t>
  </si>
  <si>
    <t>Classification</t>
  </si>
  <si>
    <t>ITEM NO.</t>
  </si>
  <si>
    <t>JOB DESCRIPTION</t>
  </si>
  <si>
    <t>% of Total</t>
  </si>
  <si>
    <t>UNIT</t>
  </si>
  <si>
    <t>QTY.</t>
  </si>
  <si>
    <t>UNITT COST</t>
  </si>
  <si>
    <t>TOTAL</t>
  </si>
  <si>
    <t>ARCHITECTURAL/ CIVIL WORKS</t>
  </si>
  <si>
    <t>BUILDING 3 (Ground Floor)</t>
  </si>
  <si>
    <t>PART I</t>
  </si>
  <si>
    <t>MOBILIZATION/ DEMOBILIZATION</t>
  </si>
  <si>
    <t>Total of Part I</t>
  </si>
  <si>
    <t>PART II</t>
  </si>
  <si>
    <t>CAPENTRY WORKS</t>
  </si>
  <si>
    <t>Total of Part II</t>
  </si>
  <si>
    <t>PART III</t>
  </si>
  <si>
    <t>TILE WORKS</t>
  </si>
  <si>
    <t>Total of Part III</t>
  </si>
  <si>
    <t>PART IV</t>
  </si>
  <si>
    <t>PAINTING WORKS</t>
  </si>
  <si>
    <t>Total of Part IV</t>
  </si>
  <si>
    <t>Total of Ground Floor</t>
  </si>
  <si>
    <t>SUB-TOTAL</t>
  </si>
  <si>
    <t>ELECTRICAL WORKS</t>
  </si>
  <si>
    <t>PANEL BOARD, FEEDER AND SUBMAIN FEEDER (Reuse Existing)</t>
  </si>
  <si>
    <t>Panel P3-G</t>
  </si>
  <si>
    <t>assy</t>
  </si>
  <si>
    <t>Main : 1-100AF/100AT, 3Ø+G, 230V, 60Hz, 18kaic</t>
  </si>
  <si>
    <t>Branches:</t>
  </si>
  <si>
    <t>20-50AF/20AT, 2P, 230V, 10kaic</t>
  </si>
  <si>
    <t xml:space="preserve">Kw-Hr Meter, 100A, 230-volt, 3-wire, 60Hz </t>
  </si>
  <si>
    <t>pcs.</t>
  </si>
  <si>
    <t>30mm² THHN</t>
  </si>
  <si>
    <t>lm.</t>
  </si>
  <si>
    <t>8.0mm² THHN</t>
  </si>
  <si>
    <t>32mmØ EMT Pipe</t>
  </si>
  <si>
    <t>32mmØ EMT Clamp</t>
  </si>
  <si>
    <t>32mmØ EMT Coupling</t>
  </si>
  <si>
    <t>32mmØ EMT Connector Set Screw</t>
  </si>
  <si>
    <t>32mmØ Locknut &amp; Bushing</t>
  </si>
  <si>
    <t>SMALL POWER SYSTEM (Reuse Existing)</t>
  </si>
  <si>
    <t>Duplex convenience outlet</t>
  </si>
  <si>
    <t>Single convenience outlet (Emergency Light)</t>
  </si>
  <si>
    <t>Utility box</t>
  </si>
  <si>
    <t>Junction box</t>
  </si>
  <si>
    <t>Square box</t>
  </si>
  <si>
    <t>Plastic Moulding</t>
  </si>
  <si>
    <t>25mmØ PVC Pipe</t>
  </si>
  <si>
    <t>25mmØ PVC Adapter</t>
  </si>
  <si>
    <t>25mmØ Locknut &amp; Bushing</t>
  </si>
  <si>
    <t>25mmØ Flexible Metal Conduit</t>
  </si>
  <si>
    <t>25mmØ Angle Connector</t>
  </si>
  <si>
    <t>25mmØ Conduit Clamp</t>
  </si>
  <si>
    <t>Tox and Screw</t>
  </si>
  <si>
    <t>2.0mm² THHN</t>
  </si>
  <si>
    <t>LIGHTING SYSTEM (Reuse Existing)</t>
  </si>
  <si>
    <t>Relocation of Lighting Fixture including rewiring</t>
  </si>
  <si>
    <t>nos.</t>
  </si>
  <si>
    <t>15mmØ PVC Pipe</t>
  </si>
  <si>
    <t>15mmØ Angle Connector</t>
  </si>
  <si>
    <t>1-gang Switch</t>
  </si>
  <si>
    <t>3-gang Switch</t>
  </si>
  <si>
    <t>20mmØ Flexible Metal Conduit</t>
  </si>
  <si>
    <t>20mmØ Conduit Clamp</t>
  </si>
  <si>
    <t>20mmØ Locknut &amp; Bushing</t>
  </si>
  <si>
    <t>Emergency Light / Exit Light</t>
  </si>
  <si>
    <t>Utility Box</t>
  </si>
  <si>
    <t>Relocated / Additional FCU/ACU</t>
  </si>
  <si>
    <t>See Mechanical Estimate</t>
  </si>
  <si>
    <t>MECHANICAL WORKS</t>
  </si>
  <si>
    <t>CLEANING, INSTALLATION AND TESTING OF A/C</t>
  </si>
  <si>
    <t>Window Type Aircon, 1.5 Hp</t>
  </si>
  <si>
    <t>Floor mounted - 3TR (Re-Used from 3F Clinic)</t>
  </si>
  <si>
    <t>SUPPLY AND INSTALLATION OF NEW COPPER PIPING WORKS INCLUDING INSULATION, FITTINGS, ACCESSORIES &amp; CONSUMABLES.</t>
  </si>
  <si>
    <t>Copper Pipe "L", 3/4" Ø</t>
  </si>
  <si>
    <t>m.</t>
  </si>
  <si>
    <t>Copper Pipe HD "L", 3/8" Ø</t>
  </si>
  <si>
    <t>Copper Elbow, 3/4" Ø</t>
  </si>
  <si>
    <t>Copper Elbow, 3/8" Ø</t>
  </si>
  <si>
    <t>Rubber pipe Insulation, 3/4" Ø</t>
  </si>
  <si>
    <t>Rubber pipe Insulation, 3/8" Ø</t>
  </si>
  <si>
    <t>Refrigerant (FREON)</t>
  </si>
  <si>
    <t>kg.</t>
  </si>
  <si>
    <t>CONDENSATE DRAIN</t>
  </si>
  <si>
    <t>FCU/ACCU (SPLIT TYPE)</t>
  </si>
  <si>
    <t>PVC Pipe, 25mm dia.</t>
  </si>
  <si>
    <t>Elbow, 25mm dia.</t>
  </si>
  <si>
    <t>Pipe Insulation, 25mm dia.</t>
  </si>
  <si>
    <t>ELECTRICALS</t>
  </si>
  <si>
    <t>Dismantling, Testing, Installing of Existing Circiut Breaker</t>
  </si>
  <si>
    <t>FCU (SPLIT TYPE), CB 40 AMP, 230/1/60 (re-used)</t>
  </si>
  <si>
    <t>THHN Wire, 3.5mm²</t>
  </si>
  <si>
    <t>THHN Wire, 2.0mm²</t>
  </si>
  <si>
    <t>15mm Ø PVC</t>
  </si>
  <si>
    <t>Ceiling Exhaust Fan, 200 LPS</t>
  </si>
  <si>
    <t>Supply Ceiling Diffuser with OBVD, 400 X 400</t>
  </si>
  <si>
    <t>Flexible Duct, 400 Ø</t>
  </si>
  <si>
    <t>Vent Cap, 200 Ø</t>
  </si>
  <si>
    <t>OTHERS</t>
  </si>
  <si>
    <t>PART V</t>
  </si>
  <si>
    <t>Consumables: (As per recon-Breakdown)</t>
  </si>
  <si>
    <t>Vinyl Tape</t>
  </si>
  <si>
    <t>roll</t>
  </si>
  <si>
    <t>Map Gas</t>
  </si>
  <si>
    <t>Silver Rod</t>
  </si>
  <si>
    <t>Oxy-Ace</t>
  </si>
  <si>
    <t>sets</t>
  </si>
  <si>
    <t>Nitrogen</t>
  </si>
  <si>
    <t>tanks</t>
  </si>
  <si>
    <t>Filter Drier- 3/8"</t>
  </si>
  <si>
    <t>Fire Rated Sealant</t>
  </si>
  <si>
    <t>Total of Part V</t>
  </si>
  <si>
    <t>PART VI</t>
  </si>
  <si>
    <t>TESTING &amp; COMMISSIONING</t>
  </si>
  <si>
    <t>Total of Part VI</t>
  </si>
  <si>
    <t>PART VII</t>
  </si>
  <si>
    <t>CHIPPING WORKS</t>
  </si>
  <si>
    <t>Total of Part VII</t>
  </si>
  <si>
    <t>SUMMARY</t>
  </si>
  <si>
    <t>GROUND FLOOR</t>
  </si>
  <si>
    <t>AMOUNT</t>
  </si>
  <si>
    <t>Architectural/ Civil Works</t>
  </si>
  <si>
    <t>Electrical Works</t>
  </si>
  <si>
    <t>Mechanical Works</t>
  </si>
  <si>
    <t>TOTAL DIRECT COST</t>
  </si>
  <si>
    <t xml:space="preserve">  BREAKDOWN OF ESTIMATED EXPENDITURES</t>
  </si>
  <si>
    <t>% OF TOTAL</t>
  </si>
  <si>
    <t>I - ESTIMATED CONTRACT COST</t>
  </si>
  <si>
    <t>A.</t>
  </si>
  <si>
    <t>DIRECT COST:</t>
  </si>
  <si>
    <t>B.</t>
  </si>
  <si>
    <t>INDIRECT COST:</t>
  </si>
  <si>
    <t>1. Overhead Contingency, Miscellaneous (OCM) - 15%</t>
  </si>
  <si>
    <t>2. Profit - 10%</t>
  </si>
  <si>
    <t>3. Value Added Tax (VAT) - 5%</t>
  </si>
  <si>
    <t>TOTAL ESTIMATED PROJECT COST</t>
  </si>
  <si>
    <t>Prepared by:</t>
  </si>
  <si>
    <t>SITTIE AYENAH D.MICAWAYAN</t>
  </si>
  <si>
    <t>Project Evaluation Officer II, SuSD (Civil)</t>
  </si>
  <si>
    <t>Checked and Reviewed by:</t>
  </si>
  <si>
    <t xml:space="preserve">VIENNA JESSICA A. CANDELARIO                                                </t>
  </si>
  <si>
    <t>RJAY M. BINARAO</t>
  </si>
  <si>
    <t xml:space="preserve">Architect III, SuSD                                                                </t>
  </si>
  <si>
    <t>Project Evaluation Officer II, SuSD (Mechanical)</t>
  </si>
  <si>
    <t xml:space="preserve">MARK ANTHONY A. SANTOS                                                         </t>
  </si>
  <si>
    <t xml:space="preserve">Engineer II, SuSD (Electrical)                                                   </t>
  </si>
  <si>
    <t>Recommending Approval:</t>
  </si>
  <si>
    <t xml:space="preserve"> APPROVED:</t>
  </si>
  <si>
    <t>FLORIANO D. SARMIENTA</t>
  </si>
  <si>
    <t>DOMINADOR A. ZAGADA JR.</t>
  </si>
  <si>
    <t>Division Chief III, SuSD</t>
  </si>
  <si>
    <t>Department Manager III, SuSD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</si>
</sst>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4"/>
      <name val="Tahoma"/>
      <family val="2"/>
    </font>
    <font>
      <b/>
      <sz val="18"/>
      <name val="Hobo Std"/>
      <family val="2"/>
    </font>
    <font>
      <sz val="12"/>
      <name val="Tahoma"/>
      <family val="2"/>
    </font>
    <font>
      <b/>
      <sz val="20"/>
      <name val="Tahoma"/>
      <family val="2"/>
    </font>
    <font>
      <b/>
      <sz val="11"/>
      <name val="Tahoma"/>
      <family val="2"/>
    </font>
    <font>
      <b/>
      <u/>
      <sz val="16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sz val="16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i/>
      <sz val="11"/>
      <name val="Tahoma"/>
      <family val="2"/>
    </font>
    <font>
      <i/>
      <sz val="11"/>
      <name val="Tahoma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b/>
      <i/>
      <sz val="12"/>
      <name val="Tahoma"/>
      <family val="2"/>
    </font>
    <font>
      <b/>
      <sz val="12"/>
      <color rgb="FF00B0F0"/>
      <name val="Tahoma"/>
      <family val="2"/>
    </font>
    <font>
      <b/>
      <sz val="12"/>
      <color rgb="FF92D050"/>
      <name val="Tahoma"/>
      <family val="2"/>
    </font>
    <font>
      <u/>
      <sz val="12"/>
      <name val="Tahoma"/>
      <family val="2"/>
    </font>
    <font>
      <b/>
      <i/>
      <sz val="14"/>
      <name val="Tahoma"/>
      <family val="2"/>
    </font>
    <font>
      <b/>
      <sz val="14"/>
      <color rgb="FF92D050"/>
      <name val="Tahoma"/>
      <family val="2"/>
    </font>
    <font>
      <i/>
      <sz val="16"/>
      <name val="Tahoma"/>
      <family val="2"/>
    </font>
    <font>
      <i/>
      <sz val="14"/>
      <name val="Tahoma"/>
      <family val="2"/>
    </font>
    <font>
      <sz val="11"/>
      <color theme="1"/>
      <name val="Tahoma"/>
      <family val="2"/>
    </font>
    <font>
      <b/>
      <i/>
      <sz val="16"/>
      <name val="Tahoma"/>
      <family val="2"/>
    </font>
    <font>
      <i/>
      <sz val="11"/>
      <color theme="0"/>
      <name val="Tahoma"/>
      <family val="2"/>
    </font>
    <font>
      <sz val="11"/>
      <color theme="0"/>
      <name val="Tahoma"/>
      <family val="2"/>
    </font>
    <font>
      <i/>
      <sz val="16"/>
      <color theme="1"/>
      <name val="Tahoma"/>
      <family val="2"/>
    </font>
    <font>
      <b/>
      <sz val="16"/>
      <color theme="1"/>
      <name val="Tahoma"/>
      <family val="2"/>
    </font>
    <font>
      <i/>
      <sz val="16"/>
      <color theme="0"/>
      <name val="Tahoma"/>
      <family val="2"/>
    </font>
    <font>
      <i/>
      <sz val="14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443">
    <xf numFmtId="0" fontId="0" fillId="0" borderId="0" xfId="0"/>
    <xf numFmtId="0" fontId="3" fillId="0" borderId="0" xfId="3" applyFont="1" applyFill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3" fillId="0" borderId="0" xfId="3" applyFont="1" applyFill="1" applyBorder="1" applyAlignment="1">
      <alignment vertical="center"/>
    </xf>
    <xf numFmtId="0" fontId="8" fillId="0" borderId="0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6" fillId="0" borderId="0" xfId="4" applyFont="1" applyFill="1" applyBorder="1" applyAlignment="1">
      <alignment vertical="center"/>
    </xf>
    <xf numFmtId="0" fontId="6" fillId="0" borderId="1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center" vertical="center"/>
    </xf>
    <xf numFmtId="0" fontId="13" fillId="0" borderId="2" xfId="4" applyFont="1" applyFill="1" applyBorder="1" applyAlignment="1">
      <alignment horizontal="center" vertical="center" wrapText="1"/>
    </xf>
    <xf numFmtId="0" fontId="13" fillId="0" borderId="3" xfId="4" applyFont="1" applyFill="1" applyBorder="1" applyAlignment="1">
      <alignment horizontal="center" vertical="center"/>
    </xf>
    <xf numFmtId="0" fontId="13" fillId="0" borderId="4" xfId="4" applyFont="1" applyFill="1" applyBorder="1" applyAlignment="1">
      <alignment horizontal="center" vertical="center"/>
    </xf>
    <xf numFmtId="0" fontId="13" fillId="0" borderId="5" xfId="4" applyFont="1" applyFill="1" applyBorder="1" applyAlignment="1">
      <alignment horizontal="center" vertical="center"/>
    </xf>
    <xf numFmtId="0" fontId="13" fillId="0" borderId="2" xfId="4" applyFont="1" applyFill="1" applyBorder="1" applyAlignment="1">
      <alignment horizontal="center" vertical="center" wrapText="1"/>
    </xf>
    <xf numFmtId="0" fontId="13" fillId="0" borderId="3" xfId="4" applyFont="1" applyFill="1" applyBorder="1" applyAlignment="1">
      <alignment horizontal="center" vertical="center" wrapText="1"/>
    </xf>
    <xf numFmtId="0" fontId="13" fillId="0" borderId="3" xfId="4" applyFont="1" applyFill="1" applyBorder="1" applyAlignment="1">
      <alignment horizontal="center" vertical="center" wrapText="1"/>
    </xf>
    <xf numFmtId="0" fontId="13" fillId="0" borderId="4" xfId="4" applyFont="1" applyFill="1" applyBorder="1" applyAlignment="1">
      <alignment horizontal="center" vertical="center" wrapText="1"/>
    </xf>
    <xf numFmtId="0" fontId="13" fillId="0" borderId="5" xfId="4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13" fillId="2" borderId="6" xfId="4" applyFont="1" applyFill="1" applyBorder="1" applyAlignment="1">
      <alignment horizontal="left" vertical="center" wrapText="1"/>
    </xf>
    <xf numFmtId="0" fontId="13" fillId="2" borderId="7" xfId="4" applyFont="1" applyFill="1" applyBorder="1" applyAlignment="1">
      <alignment horizontal="left" vertical="center" wrapText="1"/>
    </xf>
    <xf numFmtId="0" fontId="13" fillId="2" borderId="8" xfId="4" applyFont="1" applyFill="1" applyBorder="1" applyAlignment="1">
      <alignment horizontal="left" vertical="center" wrapText="1"/>
    </xf>
    <xf numFmtId="0" fontId="14" fillId="0" borderId="9" xfId="4" applyFont="1" applyFill="1" applyBorder="1" applyAlignment="1">
      <alignment horizontal="center" vertical="center"/>
    </xf>
    <xf numFmtId="0" fontId="14" fillId="0" borderId="10" xfId="4" applyFont="1" applyFill="1" applyBorder="1" applyAlignment="1">
      <alignment horizontal="center" vertical="center"/>
    </xf>
    <xf numFmtId="0" fontId="14" fillId="0" borderId="11" xfId="4" applyFont="1" applyFill="1" applyBorder="1" applyAlignment="1">
      <alignment horizontal="center" vertical="center"/>
    </xf>
    <xf numFmtId="0" fontId="15" fillId="0" borderId="0" xfId="3" applyFont="1" applyFill="1" applyAlignment="1">
      <alignment vertical="center"/>
    </xf>
    <xf numFmtId="43" fontId="13" fillId="0" borderId="12" xfId="0" applyNumberFormat="1" applyFont="1" applyFill="1" applyBorder="1" applyAlignment="1">
      <alignment horizontal="center" vertical="center"/>
    </xf>
    <xf numFmtId="43" fontId="13" fillId="0" borderId="12" xfId="0" applyNumberFormat="1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10" fontId="6" fillId="0" borderId="12" xfId="2" applyNumberFormat="1" applyFont="1" applyFill="1" applyBorder="1" applyAlignment="1">
      <alignment horizontal="center" vertical="center"/>
    </xf>
    <xf numFmtId="10" fontId="6" fillId="0" borderId="14" xfId="2" applyNumberFormat="1" applyFont="1" applyFill="1" applyBorder="1" applyAlignment="1">
      <alignment horizontal="center" vertical="center"/>
    </xf>
    <xf numFmtId="43" fontId="6" fillId="0" borderId="12" xfId="5" applyFont="1" applyFill="1" applyBorder="1" applyAlignment="1">
      <alignment horizontal="center" vertical="center"/>
    </xf>
    <xf numFmtId="43" fontId="6" fillId="0" borderId="12" xfId="5" applyFont="1" applyFill="1" applyBorder="1" applyAlignment="1">
      <alignment vertical="center"/>
    </xf>
    <xf numFmtId="43" fontId="6" fillId="0" borderId="12" xfId="5" applyNumberFormat="1" applyFont="1" applyFill="1" applyBorder="1" applyAlignment="1">
      <alignment horizontal="center" vertical="center" wrapText="1"/>
    </xf>
    <xf numFmtId="43" fontId="6" fillId="0" borderId="13" xfId="5" applyNumberFormat="1" applyFont="1" applyFill="1" applyBorder="1" applyAlignment="1">
      <alignment horizontal="center" vertical="center" wrapText="1"/>
    </xf>
    <xf numFmtId="43" fontId="6" fillId="0" borderId="14" xfId="5" applyNumberFormat="1" applyFont="1" applyFill="1" applyBorder="1" applyAlignment="1">
      <alignment horizontal="center" vertical="center" wrapText="1"/>
    </xf>
    <xf numFmtId="43" fontId="6" fillId="0" borderId="12" xfId="5" applyFont="1" applyFill="1" applyBorder="1" applyAlignment="1">
      <alignment horizontal="right" vertical="center"/>
    </xf>
    <xf numFmtId="43" fontId="6" fillId="0" borderId="13" xfId="5" applyFont="1" applyFill="1" applyBorder="1" applyAlignment="1">
      <alignment horizontal="right" vertical="center"/>
    </xf>
    <xf numFmtId="43" fontId="6" fillId="0" borderId="14" xfId="5" applyFont="1" applyFill="1" applyBorder="1" applyAlignment="1">
      <alignment horizontal="right" vertical="center"/>
    </xf>
    <xf numFmtId="0" fontId="8" fillId="0" borderId="0" xfId="0" applyFont="1" applyFill="1"/>
    <xf numFmtId="0" fontId="16" fillId="0" borderId="0" xfId="3" applyFont="1" applyFill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43" fontId="6" fillId="0" borderId="16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10" fontId="17" fillId="0" borderId="16" xfId="2" applyNumberFormat="1" applyFont="1" applyFill="1" applyBorder="1" applyAlignment="1">
      <alignment horizontal="center" vertical="center"/>
    </xf>
    <xf numFmtId="10" fontId="17" fillId="0" borderId="18" xfId="2" applyNumberFormat="1" applyFont="1" applyFill="1" applyBorder="1" applyAlignment="1">
      <alignment horizontal="center" vertical="center"/>
    </xf>
    <xf numFmtId="43" fontId="6" fillId="0" borderId="16" xfId="5" applyFont="1" applyFill="1" applyBorder="1" applyAlignment="1">
      <alignment horizontal="center" vertical="center"/>
    </xf>
    <xf numFmtId="43" fontId="17" fillId="0" borderId="16" xfId="5" applyNumberFormat="1" applyFont="1" applyFill="1" applyBorder="1" applyAlignment="1">
      <alignment horizontal="center" vertical="center" wrapText="1"/>
    </xf>
    <xf numFmtId="43" fontId="17" fillId="0" borderId="17" xfId="5" applyNumberFormat="1" applyFont="1" applyFill="1" applyBorder="1" applyAlignment="1">
      <alignment horizontal="center" vertical="center" wrapText="1"/>
    </xf>
    <xf numFmtId="43" fontId="17" fillId="0" borderId="18" xfId="5" applyNumberFormat="1" applyFont="1" applyFill="1" applyBorder="1" applyAlignment="1">
      <alignment horizontal="center" vertical="center" wrapText="1"/>
    </xf>
    <xf numFmtId="43" fontId="17" fillId="0" borderId="16" xfId="5" applyFont="1" applyFill="1" applyBorder="1" applyAlignment="1">
      <alignment horizontal="right" vertical="center"/>
    </xf>
    <xf numFmtId="43" fontId="17" fillId="0" borderId="17" xfId="5" applyFont="1" applyFill="1" applyBorder="1" applyAlignment="1">
      <alignment horizontal="right" vertical="center"/>
    </xf>
    <xf numFmtId="43" fontId="17" fillId="0" borderId="18" xfId="5" applyFont="1" applyFill="1" applyBorder="1" applyAlignment="1">
      <alignment horizontal="right" vertical="center"/>
    </xf>
    <xf numFmtId="0" fontId="3" fillId="0" borderId="0" xfId="0" applyNumberFormat="1" applyFont="1" applyFill="1"/>
    <xf numFmtId="43" fontId="6" fillId="0" borderId="12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13" fillId="0" borderId="18" xfId="0" applyFont="1" applyFill="1" applyBorder="1" applyAlignment="1">
      <alignment horizontal="right" vertical="center"/>
    </xf>
    <xf numFmtId="10" fontId="18" fillId="0" borderId="16" xfId="2" applyNumberFormat="1" applyFont="1" applyFill="1" applyBorder="1" applyAlignment="1">
      <alignment horizontal="center" vertical="center"/>
    </xf>
    <xf numFmtId="10" fontId="18" fillId="0" borderId="18" xfId="2" applyNumberFormat="1" applyFont="1" applyFill="1" applyBorder="1" applyAlignment="1">
      <alignment horizontal="center" vertical="center"/>
    </xf>
    <xf numFmtId="43" fontId="18" fillId="0" borderId="16" xfId="5" applyNumberFormat="1" applyFont="1" applyFill="1" applyBorder="1" applyAlignment="1">
      <alignment horizontal="center" vertical="center" wrapText="1"/>
    </xf>
    <xf numFmtId="43" fontId="18" fillId="0" borderId="17" xfId="5" applyNumberFormat="1" applyFont="1" applyFill="1" applyBorder="1" applyAlignment="1">
      <alignment horizontal="center" vertical="center" wrapText="1"/>
    </xf>
    <xf numFmtId="43" fontId="18" fillId="0" borderId="18" xfId="5" applyNumberFormat="1" applyFont="1" applyFill="1" applyBorder="1" applyAlignment="1">
      <alignment horizontal="center" vertical="center" wrapText="1"/>
    </xf>
    <xf numFmtId="43" fontId="18" fillId="0" borderId="16" xfId="5" applyFont="1" applyFill="1" applyBorder="1" applyAlignment="1">
      <alignment horizontal="right" vertical="center"/>
    </xf>
    <xf numFmtId="43" fontId="18" fillId="0" borderId="17" xfId="5" applyFont="1" applyFill="1" applyBorder="1" applyAlignment="1">
      <alignment horizontal="right" vertical="center"/>
    </xf>
    <xf numFmtId="43" fontId="18" fillId="0" borderId="18" xfId="5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10" fontId="17" fillId="0" borderId="16" xfId="2" applyNumberFormat="1" applyFont="1" applyFill="1" applyBorder="1" applyAlignment="1">
      <alignment horizontal="center" vertical="center"/>
    </xf>
    <xf numFmtId="10" fontId="17" fillId="0" borderId="18" xfId="2" applyNumberFormat="1" applyFont="1" applyFill="1" applyBorder="1" applyAlignment="1">
      <alignment horizontal="center" vertical="center"/>
    </xf>
    <xf numFmtId="43" fontId="18" fillId="0" borderId="16" xfId="5" applyNumberFormat="1" applyFont="1" applyFill="1" applyBorder="1" applyAlignment="1">
      <alignment horizontal="center" vertical="center" wrapText="1"/>
    </xf>
    <xf numFmtId="43" fontId="18" fillId="0" borderId="17" xfId="5" applyNumberFormat="1" applyFont="1" applyFill="1" applyBorder="1" applyAlignment="1">
      <alignment horizontal="center" vertical="center" wrapText="1"/>
    </xf>
    <xf numFmtId="43" fontId="18" fillId="0" borderId="18" xfId="5" applyNumberFormat="1" applyFont="1" applyFill="1" applyBorder="1" applyAlignment="1">
      <alignment horizontal="center" vertical="center" wrapText="1"/>
    </xf>
    <xf numFmtId="43" fontId="18" fillId="0" borderId="16" xfId="5" applyFont="1" applyFill="1" applyBorder="1" applyAlignment="1">
      <alignment horizontal="right" vertical="center"/>
    </xf>
    <xf numFmtId="43" fontId="18" fillId="0" borderId="17" xfId="5" applyFont="1" applyFill="1" applyBorder="1" applyAlignment="1">
      <alignment horizontal="right" vertical="center"/>
    </xf>
    <xf numFmtId="43" fontId="18" fillId="0" borderId="18" xfId="5" applyFont="1" applyFill="1" applyBorder="1" applyAlignment="1">
      <alignment horizontal="right" vertical="center"/>
    </xf>
    <xf numFmtId="43" fontId="6" fillId="0" borderId="12" xfId="0" applyNumberFormat="1" applyFont="1" applyFill="1" applyBorder="1" applyAlignment="1">
      <alignment horizontal="center" vertical="center"/>
    </xf>
    <xf numFmtId="43" fontId="6" fillId="0" borderId="12" xfId="0" applyNumberFormat="1" applyFont="1" applyFill="1" applyBorder="1" applyAlignment="1">
      <alignment horizontal="left" vertical="center"/>
    </xf>
    <xf numFmtId="43" fontId="6" fillId="0" borderId="16" xfId="5" applyNumberFormat="1" applyFont="1" applyFill="1" applyBorder="1" applyAlignment="1">
      <alignment horizontal="center" vertical="center"/>
    </xf>
    <xf numFmtId="43" fontId="6" fillId="0" borderId="15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right" vertical="center"/>
    </xf>
    <xf numFmtId="10" fontId="18" fillId="0" borderId="16" xfId="2" applyNumberFormat="1" applyFont="1" applyFill="1" applyBorder="1" applyAlignment="1">
      <alignment horizontal="center" vertical="center"/>
    </xf>
    <xf numFmtId="10" fontId="18" fillId="0" borderId="18" xfId="2" applyNumberFormat="1" applyFont="1" applyFill="1" applyBorder="1" applyAlignment="1">
      <alignment horizontal="center" vertical="center"/>
    </xf>
    <xf numFmtId="10" fontId="17" fillId="0" borderId="16" xfId="2" applyNumberFormat="1" applyFont="1" applyFill="1" applyBorder="1" applyAlignment="1">
      <alignment vertical="center"/>
    </xf>
    <xf numFmtId="10" fontId="17" fillId="0" borderId="18" xfId="2" applyNumberFormat="1" applyFont="1" applyFill="1" applyBorder="1" applyAlignment="1">
      <alignment vertical="center"/>
    </xf>
    <xf numFmtId="1" fontId="6" fillId="0" borderId="12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43" fontId="6" fillId="0" borderId="19" xfId="5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10" fontId="18" fillId="0" borderId="19" xfId="2" applyNumberFormat="1" applyFont="1" applyFill="1" applyBorder="1" applyAlignment="1">
      <alignment horizontal="center" vertical="center"/>
    </xf>
    <xf numFmtId="10" fontId="17" fillId="0" borderId="20" xfId="2" applyNumberFormat="1" applyFont="1" applyFill="1" applyBorder="1" applyAlignment="1">
      <alignment horizontal="center" vertical="center"/>
    </xf>
    <xf numFmtId="39" fontId="18" fillId="0" borderId="16" xfId="5" applyNumberFormat="1" applyFont="1" applyFill="1" applyBorder="1" applyAlignment="1">
      <alignment horizontal="right" vertical="center"/>
    </xf>
    <xf numFmtId="39" fontId="18" fillId="0" borderId="17" xfId="5" applyNumberFormat="1" applyFont="1" applyFill="1" applyBorder="1" applyAlignment="1">
      <alignment horizontal="right" vertical="center"/>
    </xf>
    <xf numFmtId="39" fontId="18" fillId="0" borderId="18" xfId="5" applyNumberFormat="1" applyFont="1" applyFill="1" applyBorder="1" applyAlignment="1">
      <alignment horizontal="right" vertical="center"/>
    </xf>
    <xf numFmtId="0" fontId="13" fillId="0" borderId="0" xfId="3" applyFont="1" applyFill="1" applyAlignment="1">
      <alignment vertical="center"/>
    </xf>
    <xf numFmtId="0" fontId="13" fillId="3" borderId="21" xfId="4" applyFont="1" applyFill="1" applyBorder="1" applyAlignment="1">
      <alignment horizontal="right" vertical="center"/>
    </xf>
    <xf numFmtId="0" fontId="19" fillId="3" borderId="19" xfId="4" applyFont="1" applyFill="1" applyBorder="1" applyAlignment="1">
      <alignment horizontal="right" vertical="center"/>
    </xf>
    <xf numFmtId="0" fontId="19" fillId="3" borderId="22" xfId="4" applyFont="1" applyFill="1" applyBorder="1" applyAlignment="1">
      <alignment horizontal="right" vertical="center"/>
    </xf>
    <xf numFmtId="0" fontId="19" fillId="3" borderId="20" xfId="4" applyFont="1" applyFill="1" applyBorder="1" applyAlignment="1">
      <alignment horizontal="right" vertical="center"/>
    </xf>
    <xf numFmtId="10" fontId="20" fillId="3" borderId="19" xfId="2" applyNumberFormat="1" applyFont="1" applyFill="1" applyBorder="1" applyAlignment="1">
      <alignment horizontal="center" vertical="center"/>
    </xf>
    <xf numFmtId="10" fontId="20" fillId="3" borderId="20" xfId="2" applyNumberFormat="1" applyFont="1" applyFill="1" applyBorder="1" applyAlignment="1">
      <alignment horizontal="center" vertical="center"/>
    </xf>
    <xf numFmtId="43" fontId="13" fillId="3" borderId="19" xfId="5" applyFont="1" applyFill="1" applyBorder="1" applyAlignment="1">
      <alignment horizontal="center" vertical="center"/>
    </xf>
    <xf numFmtId="43" fontId="13" fillId="3" borderId="21" xfId="5" applyFont="1" applyFill="1" applyBorder="1" applyAlignment="1">
      <alignment vertical="center"/>
    </xf>
    <xf numFmtId="43" fontId="18" fillId="3" borderId="19" xfId="5" applyFont="1" applyFill="1" applyBorder="1" applyAlignment="1">
      <alignment horizontal="center" vertical="center" wrapText="1"/>
    </xf>
    <xf numFmtId="43" fontId="18" fillId="3" borderId="22" xfId="5" applyFont="1" applyFill="1" applyBorder="1" applyAlignment="1">
      <alignment horizontal="center" vertical="center" wrapText="1"/>
    </xf>
    <xf numFmtId="43" fontId="18" fillId="3" borderId="20" xfId="5" applyFont="1" applyFill="1" applyBorder="1" applyAlignment="1">
      <alignment horizontal="center" vertical="center" wrapText="1"/>
    </xf>
    <xf numFmtId="43" fontId="20" fillId="3" borderId="19" xfId="5" applyNumberFormat="1" applyFont="1" applyFill="1" applyBorder="1" applyAlignment="1">
      <alignment horizontal="right" vertical="center"/>
    </xf>
    <xf numFmtId="43" fontId="20" fillId="3" borderId="22" xfId="5" applyNumberFormat="1" applyFont="1" applyFill="1" applyBorder="1" applyAlignment="1">
      <alignment horizontal="right" vertical="center"/>
    </xf>
    <xf numFmtId="43" fontId="20" fillId="3" borderId="20" xfId="5" applyNumberFormat="1" applyFont="1" applyFill="1" applyBorder="1" applyAlignment="1">
      <alignment horizontal="right" vertical="center"/>
    </xf>
    <xf numFmtId="0" fontId="19" fillId="4" borderId="6" xfId="4" applyFont="1" applyFill="1" applyBorder="1" applyAlignment="1">
      <alignment horizontal="right" vertical="center"/>
    </xf>
    <xf numFmtId="0" fontId="19" fillId="4" borderId="7" xfId="4" applyFont="1" applyFill="1" applyBorder="1" applyAlignment="1">
      <alignment horizontal="right" vertical="center"/>
    </xf>
    <xf numFmtId="0" fontId="19" fillId="4" borderId="8" xfId="4" applyFont="1" applyFill="1" applyBorder="1" applyAlignment="1">
      <alignment horizontal="right" vertical="center"/>
    </xf>
    <xf numFmtId="10" fontId="13" fillId="4" borderId="6" xfId="2" applyNumberFormat="1" applyFont="1" applyFill="1" applyBorder="1" applyAlignment="1">
      <alignment horizontal="center" vertical="center"/>
    </xf>
    <xf numFmtId="10" fontId="13" fillId="4" borderId="8" xfId="2" applyNumberFormat="1" applyFont="1" applyFill="1" applyBorder="1" applyAlignment="1">
      <alignment horizontal="center" vertical="center"/>
    </xf>
    <xf numFmtId="43" fontId="13" fillId="4" borderId="6" xfId="5" applyFont="1" applyFill="1" applyBorder="1" applyAlignment="1">
      <alignment horizontal="center" vertical="center"/>
    </xf>
    <xf numFmtId="43" fontId="13" fillId="4" borderId="23" xfId="5" applyFont="1" applyFill="1" applyBorder="1" applyAlignment="1">
      <alignment vertical="center"/>
    </xf>
    <xf numFmtId="43" fontId="18" fillId="4" borderId="6" xfId="5" applyFont="1" applyFill="1" applyBorder="1" applyAlignment="1">
      <alignment horizontal="center" vertical="center" wrapText="1"/>
    </xf>
    <xf numFmtId="43" fontId="18" fillId="4" borderId="7" xfId="5" applyFont="1" applyFill="1" applyBorder="1" applyAlignment="1">
      <alignment horizontal="center" vertical="center" wrapText="1"/>
    </xf>
    <xf numFmtId="43" fontId="18" fillId="4" borderId="8" xfId="5" applyFont="1" applyFill="1" applyBorder="1" applyAlignment="1">
      <alignment horizontal="center" vertical="center" wrapText="1"/>
    </xf>
    <xf numFmtId="43" fontId="21" fillId="4" borderId="6" xfId="5" applyNumberFormat="1" applyFont="1" applyFill="1" applyBorder="1" applyAlignment="1">
      <alignment horizontal="right" vertical="center"/>
    </xf>
    <xf numFmtId="43" fontId="21" fillId="4" borderId="7" xfId="5" applyNumberFormat="1" applyFont="1" applyFill="1" applyBorder="1" applyAlignment="1">
      <alignment horizontal="right" vertical="center"/>
    </xf>
    <xf numFmtId="43" fontId="21" fillId="4" borderId="8" xfId="5" applyNumberFormat="1" applyFont="1" applyFill="1" applyBorder="1" applyAlignment="1">
      <alignment horizontal="right" vertical="center"/>
    </xf>
    <xf numFmtId="0" fontId="13" fillId="0" borderId="24" xfId="4" applyFont="1" applyFill="1" applyBorder="1" applyAlignment="1">
      <alignment horizontal="right" vertical="center"/>
    </xf>
    <xf numFmtId="0" fontId="19" fillId="0" borderId="25" xfId="4" applyFont="1" applyFill="1" applyBorder="1" applyAlignment="1">
      <alignment horizontal="right" vertical="center"/>
    </xf>
    <xf numFmtId="0" fontId="19" fillId="0" borderId="1" xfId="4" applyFont="1" applyFill="1" applyBorder="1" applyAlignment="1">
      <alignment horizontal="right" vertical="center"/>
    </xf>
    <xf numFmtId="0" fontId="19" fillId="0" borderId="26" xfId="4" applyFont="1" applyFill="1" applyBorder="1" applyAlignment="1">
      <alignment horizontal="right" vertical="center"/>
    </xf>
    <xf numFmtId="10" fontId="13" fillId="0" borderId="25" xfId="2" applyNumberFormat="1" applyFont="1" applyFill="1" applyBorder="1" applyAlignment="1">
      <alignment horizontal="center" vertical="center"/>
    </xf>
    <xf numFmtId="10" fontId="13" fillId="0" borderId="26" xfId="2" applyNumberFormat="1" applyFont="1" applyFill="1" applyBorder="1" applyAlignment="1">
      <alignment horizontal="center" vertical="center"/>
    </xf>
    <xf numFmtId="43" fontId="13" fillId="0" borderId="25" xfId="5" applyFont="1" applyFill="1" applyBorder="1" applyAlignment="1">
      <alignment horizontal="center" vertical="center"/>
    </xf>
    <xf numFmtId="43" fontId="13" fillId="0" borderId="24" xfId="5" applyFont="1" applyFill="1" applyBorder="1" applyAlignment="1">
      <alignment vertical="center"/>
    </xf>
    <xf numFmtId="43" fontId="13" fillId="0" borderId="25" xfId="5" applyFont="1" applyFill="1" applyBorder="1" applyAlignment="1">
      <alignment horizontal="center" vertical="center" wrapText="1"/>
    </xf>
    <xf numFmtId="43" fontId="13" fillId="0" borderId="1" xfId="5" applyFont="1" applyFill="1" applyBorder="1" applyAlignment="1">
      <alignment horizontal="center" vertical="center" wrapText="1"/>
    </xf>
    <xf numFmtId="43" fontId="13" fillId="0" borderId="26" xfId="5" applyFont="1" applyFill="1" applyBorder="1" applyAlignment="1">
      <alignment horizontal="center" vertical="center" wrapText="1"/>
    </xf>
    <xf numFmtId="43" fontId="13" fillId="0" borderId="25" xfId="5" applyNumberFormat="1" applyFont="1" applyFill="1" applyBorder="1" applyAlignment="1">
      <alignment horizontal="right" vertical="center"/>
    </xf>
    <xf numFmtId="43" fontId="13" fillId="0" borderId="1" xfId="5" applyNumberFormat="1" applyFont="1" applyFill="1" applyBorder="1" applyAlignment="1">
      <alignment horizontal="right" vertical="center"/>
    </xf>
    <xf numFmtId="43" fontId="13" fillId="0" borderId="26" xfId="5" applyNumberFormat="1" applyFont="1" applyFill="1" applyBorder="1" applyAlignment="1">
      <alignment horizontal="right" vertical="center"/>
    </xf>
    <xf numFmtId="0" fontId="13" fillId="0" borderId="2" xfId="4" applyFont="1" applyFill="1" applyBorder="1" applyAlignment="1">
      <alignment horizontal="right" vertical="center"/>
    </xf>
    <xf numFmtId="0" fontId="13" fillId="0" borderId="2" xfId="4" applyFont="1" applyFill="1" applyBorder="1" applyAlignment="1">
      <alignment horizontal="center" vertical="center"/>
    </xf>
    <xf numFmtId="0" fontId="13" fillId="0" borderId="27" xfId="4" applyFont="1" applyFill="1" applyBorder="1" applyAlignment="1">
      <alignment horizontal="center" vertical="center"/>
    </xf>
    <xf numFmtId="0" fontId="13" fillId="0" borderId="9" xfId="4" applyFont="1" applyFill="1" applyBorder="1" applyAlignment="1">
      <alignment horizontal="left" vertical="center"/>
    </xf>
    <xf numFmtId="0" fontId="13" fillId="0" borderId="10" xfId="4" applyFont="1" applyFill="1" applyBorder="1" applyAlignment="1">
      <alignment horizontal="left" vertical="center"/>
    </xf>
    <xf numFmtId="0" fontId="13" fillId="0" borderId="11" xfId="4" applyFont="1" applyFill="1" applyBorder="1" applyAlignment="1">
      <alignment horizontal="left" vertical="center"/>
    </xf>
    <xf numFmtId="10" fontId="6" fillId="0" borderId="27" xfId="2" applyNumberFormat="1" applyFont="1" applyFill="1" applyBorder="1" applyAlignment="1">
      <alignment horizontal="center" vertical="center"/>
    </xf>
    <xf numFmtId="43" fontId="6" fillId="0" borderId="27" xfId="5" applyFont="1" applyFill="1" applyBorder="1" applyAlignment="1">
      <alignment horizontal="center" vertical="center"/>
    </xf>
    <xf numFmtId="43" fontId="6" fillId="0" borderId="27" xfId="5" applyFont="1" applyFill="1" applyBorder="1" applyAlignment="1">
      <alignment vertical="center"/>
    </xf>
    <xf numFmtId="43" fontId="6" fillId="0" borderId="9" xfId="5" applyFont="1" applyFill="1" applyBorder="1" applyAlignment="1">
      <alignment horizontal="center" vertical="center" wrapText="1"/>
    </xf>
    <xf numFmtId="43" fontId="6" fillId="0" borderId="10" xfId="5" applyFont="1" applyFill="1" applyBorder="1" applyAlignment="1">
      <alignment horizontal="center" vertical="center" wrapText="1"/>
    </xf>
    <xf numFmtId="43" fontId="6" fillId="0" borderId="11" xfId="5" applyFont="1" applyFill="1" applyBorder="1" applyAlignment="1">
      <alignment horizontal="center" vertical="center" wrapText="1"/>
    </xf>
    <xf numFmtId="43" fontId="6" fillId="0" borderId="9" xfId="5" applyNumberFormat="1" applyFont="1" applyFill="1" applyBorder="1" applyAlignment="1">
      <alignment horizontal="center" vertical="center"/>
    </xf>
    <xf numFmtId="43" fontId="6" fillId="0" borderId="10" xfId="5" applyNumberFormat="1" applyFont="1" applyFill="1" applyBorder="1" applyAlignment="1">
      <alignment horizontal="center" vertical="center"/>
    </xf>
    <xf numFmtId="43" fontId="6" fillId="0" borderId="11" xfId="5" applyNumberFormat="1" applyFont="1" applyFill="1" applyBorder="1" applyAlignment="1">
      <alignment horizontal="center" vertical="center"/>
    </xf>
    <xf numFmtId="0" fontId="6" fillId="0" borderId="15" xfId="4" applyFont="1" applyFill="1" applyBorder="1" applyAlignment="1">
      <alignment horizontal="right" vertical="center"/>
    </xf>
    <xf numFmtId="0" fontId="6" fillId="0" borderId="16" xfId="4" applyFont="1" applyFill="1" applyBorder="1" applyAlignment="1">
      <alignment horizontal="left" vertical="center"/>
    </xf>
    <xf numFmtId="0" fontId="6" fillId="0" borderId="17" xfId="4" applyFont="1" applyFill="1" applyBorder="1" applyAlignment="1">
      <alignment horizontal="left" vertical="center"/>
    </xf>
    <xf numFmtId="0" fontId="6" fillId="0" borderId="18" xfId="4" applyFont="1" applyFill="1" applyBorder="1" applyAlignment="1">
      <alignment horizontal="left" vertical="center"/>
    </xf>
    <xf numFmtId="10" fontId="17" fillId="0" borderId="21" xfId="2" applyNumberFormat="1" applyFont="1" applyFill="1" applyBorder="1" applyAlignment="1">
      <alignment horizontal="center" vertical="center"/>
    </xf>
    <xf numFmtId="10" fontId="6" fillId="0" borderId="15" xfId="2" applyNumberFormat="1" applyFont="1" applyFill="1" applyBorder="1" applyAlignment="1">
      <alignment horizontal="center" vertical="center"/>
    </xf>
    <xf numFmtId="43" fontId="6" fillId="0" borderId="21" xfId="5" applyFont="1" applyFill="1" applyBorder="1" applyAlignment="1">
      <alignment horizontal="center" vertical="center"/>
    </xf>
    <xf numFmtId="43" fontId="17" fillId="0" borderId="19" xfId="5" applyFont="1" applyFill="1" applyBorder="1" applyAlignment="1">
      <alignment horizontal="center" vertical="center" wrapText="1"/>
    </xf>
    <xf numFmtId="43" fontId="17" fillId="0" borderId="22" xfId="5" applyFont="1" applyFill="1" applyBorder="1" applyAlignment="1">
      <alignment horizontal="center" vertical="center" wrapText="1"/>
    </xf>
    <xf numFmtId="43" fontId="17" fillId="0" borderId="20" xfId="5" applyFont="1" applyFill="1" applyBorder="1" applyAlignment="1">
      <alignment horizontal="center" vertical="center" wrapText="1"/>
    </xf>
    <xf numFmtId="43" fontId="17" fillId="0" borderId="19" xfId="5" applyNumberFormat="1" applyFont="1" applyFill="1" applyBorder="1" applyAlignment="1">
      <alignment horizontal="center" vertical="center"/>
    </xf>
    <xf numFmtId="43" fontId="17" fillId="0" borderId="22" xfId="5" applyNumberFormat="1" applyFont="1" applyFill="1" applyBorder="1" applyAlignment="1">
      <alignment horizontal="center" vertical="center"/>
    </xf>
    <xf numFmtId="43" fontId="17" fillId="0" borderId="20" xfId="5" applyNumberFormat="1" applyFont="1" applyFill="1" applyBorder="1" applyAlignment="1">
      <alignment horizontal="center" vertical="center"/>
    </xf>
    <xf numFmtId="10" fontId="17" fillId="0" borderId="28" xfId="2" applyNumberFormat="1" applyFont="1" applyFill="1" applyBorder="1" applyAlignment="1">
      <alignment horizontal="center" vertical="center"/>
    </xf>
    <xf numFmtId="43" fontId="6" fillId="0" borderId="28" xfId="5" applyFont="1" applyFill="1" applyBorder="1" applyAlignment="1">
      <alignment horizontal="center" vertical="center"/>
    </xf>
    <xf numFmtId="43" fontId="17" fillId="0" borderId="29" xfId="5" applyFont="1" applyFill="1" applyBorder="1" applyAlignment="1">
      <alignment horizontal="center" vertical="center" wrapText="1"/>
    </xf>
    <xf numFmtId="43" fontId="17" fillId="0" borderId="0" xfId="5" applyFont="1" applyFill="1" applyBorder="1" applyAlignment="1">
      <alignment horizontal="center" vertical="center" wrapText="1"/>
    </xf>
    <xf numFmtId="43" fontId="17" fillId="0" borderId="30" xfId="5" applyFont="1" applyFill="1" applyBorder="1" applyAlignment="1">
      <alignment horizontal="center" vertical="center" wrapText="1"/>
    </xf>
    <xf numFmtId="43" fontId="17" fillId="0" borderId="29" xfId="5" applyNumberFormat="1" applyFont="1" applyFill="1" applyBorder="1" applyAlignment="1">
      <alignment horizontal="center" vertical="center"/>
    </xf>
    <xf numFmtId="43" fontId="17" fillId="0" borderId="0" xfId="5" applyNumberFormat="1" applyFont="1" applyFill="1" applyBorder="1" applyAlignment="1">
      <alignment horizontal="center" vertical="center"/>
    </xf>
    <xf numFmtId="43" fontId="17" fillId="0" borderId="30" xfId="5" applyNumberFormat="1" applyFont="1" applyFill="1" applyBorder="1" applyAlignment="1">
      <alignment horizontal="center" vertical="center"/>
    </xf>
    <xf numFmtId="0" fontId="6" fillId="0" borderId="31" xfId="4" applyFont="1" applyFill="1" applyBorder="1" applyAlignment="1">
      <alignment horizontal="right" vertical="center"/>
    </xf>
    <xf numFmtId="10" fontId="17" fillId="0" borderId="31" xfId="2" applyNumberFormat="1" applyFont="1" applyFill="1" applyBorder="1" applyAlignment="1">
      <alignment horizontal="center" vertical="center"/>
    </xf>
    <xf numFmtId="10" fontId="6" fillId="0" borderId="31" xfId="2" applyNumberFormat="1" applyFont="1" applyFill="1" applyBorder="1" applyAlignment="1">
      <alignment horizontal="center" vertical="center"/>
    </xf>
    <xf numFmtId="43" fontId="6" fillId="0" borderId="31" xfId="5" applyFont="1" applyFill="1" applyBorder="1" applyAlignment="1">
      <alignment horizontal="center" vertical="center"/>
    </xf>
    <xf numFmtId="43" fontId="17" fillId="0" borderId="12" xfId="5" applyFont="1" applyFill="1" applyBorder="1" applyAlignment="1">
      <alignment horizontal="center" vertical="center" wrapText="1"/>
    </xf>
    <xf numFmtId="43" fontId="17" fillId="0" borderId="13" xfId="5" applyFont="1" applyFill="1" applyBorder="1" applyAlignment="1">
      <alignment horizontal="center" vertical="center" wrapText="1"/>
    </xf>
    <xf numFmtId="43" fontId="17" fillId="0" borderId="14" xfId="5" applyFont="1" applyFill="1" applyBorder="1" applyAlignment="1">
      <alignment horizontal="center" vertical="center" wrapText="1"/>
    </xf>
    <xf numFmtId="43" fontId="17" fillId="0" borderId="12" xfId="5" applyNumberFormat="1" applyFont="1" applyFill="1" applyBorder="1" applyAlignment="1">
      <alignment horizontal="center" vertical="center"/>
    </xf>
    <xf numFmtId="43" fontId="17" fillId="0" borderId="13" xfId="5" applyNumberFormat="1" applyFont="1" applyFill="1" applyBorder="1" applyAlignment="1">
      <alignment horizontal="center" vertical="center"/>
    </xf>
    <xf numFmtId="43" fontId="17" fillId="0" borderId="14" xfId="5" applyNumberFormat="1" applyFont="1" applyFill="1" applyBorder="1" applyAlignment="1">
      <alignment horizontal="center" vertical="center"/>
    </xf>
    <xf numFmtId="10" fontId="17" fillId="0" borderId="15" xfId="2" applyNumberFormat="1" applyFont="1" applyFill="1" applyBorder="1" applyAlignment="1">
      <alignment horizontal="center" vertical="center"/>
    </xf>
    <xf numFmtId="43" fontId="6" fillId="0" borderId="15" xfId="5" applyFont="1" applyFill="1" applyBorder="1" applyAlignment="1">
      <alignment horizontal="center" vertical="center"/>
    </xf>
    <xf numFmtId="43" fontId="6" fillId="0" borderId="15" xfId="5" applyFont="1" applyFill="1" applyBorder="1" applyAlignment="1">
      <alignment vertical="center"/>
    </xf>
    <xf numFmtId="43" fontId="17" fillId="0" borderId="16" xfId="5" applyFont="1" applyFill="1" applyBorder="1" applyAlignment="1">
      <alignment horizontal="center" vertical="center" wrapText="1"/>
    </xf>
    <xf numFmtId="43" fontId="17" fillId="0" borderId="17" xfId="5" applyFont="1" applyFill="1" applyBorder="1" applyAlignment="1">
      <alignment horizontal="center" vertical="center" wrapText="1"/>
    </xf>
    <xf numFmtId="43" fontId="17" fillId="0" borderId="18" xfId="5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horizontal="right" vertical="center"/>
    </xf>
    <xf numFmtId="0" fontId="13" fillId="0" borderId="17" xfId="4" applyFont="1" applyFill="1" applyBorder="1" applyAlignment="1">
      <alignment horizontal="right" vertical="center"/>
    </xf>
    <xf numFmtId="0" fontId="13" fillId="0" borderId="18" xfId="4" applyFont="1" applyFill="1" applyBorder="1" applyAlignment="1">
      <alignment horizontal="right" vertical="center"/>
    </xf>
    <xf numFmtId="10" fontId="18" fillId="0" borderId="15" xfId="2" applyNumberFormat="1" applyFont="1" applyFill="1" applyBorder="1" applyAlignment="1">
      <alignment horizontal="center" vertical="center"/>
    </xf>
    <xf numFmtId="43" fontId="18" fillId="0" borderId="16" xfId="5" applyNumberFormat="1" applyFont="1" applyFill="1" applyBorder="1" applyAlignment="1">
      <alignment horizontal="center" vertical="center"/>
    </xf>
    <xf numFmtId="43" fontId="18" fillId="0" borderId="17" xfId="5" applyNumberFormat="1" applyFont="1" applyFill="1" applyBorder="1" applyAlignment="1">
      <alignment horizontal="center" vertical="center"/>
    </xf>
    <xf numFmtId="43" fontId="18" fillId="0" borderId="18" xfId="5" applyNumberFormat="1" applyFont="1" applyFill="1" applyBorder="1" applyAlignment="1">
      <alignment horizontal="center" vertical="center"/>
    </xf>
    <xf numFmtId="0" fontId="13" fillId="0" borderId="15" xfId="4" applyFont="1" applyFill="1" applyBorder="1" applyAlignment="1">
      <alignment horizontal="center" vertical="center"/>
    </xf>
    <xf numFmtId="0" fontId="13" fillId="0" borderId="16" xfId="4" applyFont="1" applyFill="1" applyBorder="1" applyAlignment="1">
      <alignment horizontal="left" vertical="center"/>
    </xf>
    <xf numFmtId="0" fontId="13" fillId="0" borderId="17" xfId="4" applyFont="1" applyFill="1" applyBorder="1" applyAlignment="1">
      <alignment horizontal="left" vertical="center"/>
    </xf>
    <xf numFmtId="0" fontId="13" fillId="0" borderId="18" xfId="4" applyFont="1" applyFill="1" applyBorder="1" applyAlignment="1">
      <alignment horizontal="left" vertical="center"/>
    </xf>
    <xf numFmtId="0" fontId="6" fillId="0" borderId="16" xfId="4" applyFont="1" applyFill="1" applyBorder="1" applyAlignment="1">
      <alignment horizontal="left" vertical="center"/>
    </xf>
    <xf numFmtId="0" fontId="6" fillId="0" borderId="17" xfId="4" applyFont="1" applyFill="1" applyBorder="1" applyAlignment="1">
      <alignment horizontal="left" vertical="center"/>
    </xf>
    <xf numFmtId="0" fontId="6" fillId="0" borderId="18" xfId="4" applyFont="1" applyFill="1" applyBorder="1" applyAlignment="1">
      <alignment horizontal="left" vertical="center"/>
    </xf>
    <xf numFmtId="43" fontId="17" fillId="0" borderId="16" xfId="5" applyFont="1" applyFill="1" applyBorder="1" applyAlignment="1">
      <alignment horizontal="center" vertical="center" wrapText="1"/>
    </xf>
    <xf numFmtId="43" fontId="17" fillId="0" borderId="17" xfId="5" applyFont="1" applyFill="1" applyBorder="1" applyAlignment="1">
      <alignment horizontal="center" vertical="center" wrapText="1"/>
    </xf>
    <xf numFmtId="43" fontId="17" fillId="0" borderId="18" xfId="5" applyFont="1" applyFill="1" applyBorder="1" applyAlignment="1">
      <alignment horizontal="center" vertical="center" wrapText="1"/>
    </xf>
    <xf numFmtId="43" fontId="17" fillId="0" borderId="16" xfId="5" applyFont="1" applyFill="1" applyBorder="1" applyAlignment="1">
      <alignment horizontal="right" vertical="center"/>
    </xf>
    <xf numFmtId="43" fontId="17" fillId="0" borderId="17" xfId="5" applyFont="1" applyFill="1" applyBorder="1" applyAlignment="1">
      <alignment horizontal="right" vertical="center"/>
    </xf>
    <xf numFmtId="43" fontId="17" fillId="0" borderId="18" xfId="5" applyFont="1" applyFill="1" applyBorder="1" applyAlignment="1">
      <alignment horizontal="right" vertical="center"/>
    </xf>
    <xf numFmtId="0" fontId="13" fillId="0" borderId="19" xfId="4" applyFont="1" applyFill="1" applyBorder="1" applyAlignment="1">
      <alignment horizontal="right" vertical="center"/>
    </xf>
    <xf numFmtId="0" fontId="13" fillId="0" borderId="22" xfId="4" applyFont="1" applyFill="1" applyBorder="1" applyAlignment="1">
      <alignment horizontal="right" vertical="center"/>
    </xf>
    <xf numFmtId="0" fontId="13" fillId="0" borderId="20" xfId="4" applyFont="1" applyFill="1" applyBorder="1" applyAlignment="1">
      <alignment horizontal="right" vertical="center"/>
    </xf>
    <xf numFmtId="10" fontId="18" fillId="0" borderId="21" xfId="2" applyNumberFormat="1" applyFont="1" applyFill="1" applyBorder="1" applyAlignment="1">
      <alignment horizontal="center" vertical="center"/>
    </xf>
    <xf numFmtId="10" fontId="6" fillId="0" borderId="21" xfId="2" applyNumberFormat="1" applyFont="1" applyFill="1" applyBorder="1" applyAlignment="1">
      <alignment horizontal="center" vertical="center"/>
    </xf>
    <xf numFmtId="43" fontId="6" fillId="0" borderId="21" xfId="5" applyFont="1" applyFill="1" applyBorder="1" applyAlignment="1">
      <alignment horizontal="center" vertical="center"/>
    </xf>
    <xf numFmtId="43" fontId="6" fillId="0" borderId="21" xfId="5" applyFont="1" applyFill="1" applyBorder="1" applyAlignment="1">
      <alignment vertical="center"/>
    </xf>
    <xf numFmtId="43" fontId="18" fillId="0" borderId="19" xfId="5" applyNumberFormat="1" applyFont="1" applyFill="1" applyBorder="1" applyAlignment="1">
      <alignment horizontal="center" vertical="center"/>
    </xf>
    <xf numFmtId="43" fontId="18" fillId="0" borderId="22" xfId="5" applyNumberFormat="1" applyFont="1" applyFill="1" applyBorder="1" applyAlignment="1">
      <alignment horizontal="center" vertical="center"/>
    </xf>
    <xf numFmtId="43" fontId="18" fillId="0" borderId="20" xfId="5" applyNumberFormat="1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left" vertical="center"/>
    </xf>
    <xf numFmtId="43" fontId="6" fillId="0" borderId="23" xfId="5" applyFont="1" applyFill="1" applyBorder="1" applyAlignment="1">
      <alignment horizontal="center" vertical="center"/>
    </xf>
    <xf numFmtId="0" fontId="13" fillId="3" borderId="32" xfId="4" applyFont="1" applyFill="1" applyBorder="1" applyAlignment="1">
      <alignment horizontal="right" vertical="center"/>
    </xf>
    <xf numFmtId="0" fontId="19" fillId="3" borderId="33" xfId="4" applyFont="1" applyFill="1" applyBorder="1" applyAlignment="1">
      <alignment horizontal="right" vertical="center"/>
    </xf>
    <xf numFmtId="0" fontId="19" fillId="3" borderId="34" xfId="4" applyFont="1" applyFill="1" applyBorder="1" applyAlignment="1">
      <alignment horizontal="right" vertical="center"/>
    </xf>
    <xf numFmtId="0" fontId="19" fillId="3" borderId="35" xfId="4" applyFont="1" applyFill="1" applyBorder="1" applyAlignment="1">
      <alignment horizontal="right" vertical="center"/>
    </xf>
    <xf numFmtId="10" fontId="20" fillId="3" borderId="33" xfId="2" applyNumberFormat="1" applyFont="1" applyFill="1" applyBorder="1" applyAlignment="1">
      <alignment horizontal="center" vertical="center"/>
    </xf>
    <xf numFmtId="10" fontId="20" fillId="3" borderId="35" xfId="2" applyNumberFormat="1" applyFont="1" applyFill="1" applyBorder="1" applyAlignment="1">
      <alignment horizontal="center" vertical="center"/>
    </xf>
    <xf numFmtId="43" fontId="13" fillId="3" borderId="33" xfId="5" applyFont="1" applyFill="1" applyBorder="1" applyAlignment="1">
      <alignment horizontal="center" vertical="center"/>
    </xf>
    <xf numFmtId="43" fontId="13" fillId="3" borderId="32" xfId="5" applyFont="1" applyFill="1" applyBorder="1" applyAlignment="1">
      <alignment vertical="center"/>
    </xf>
    <xf numFmtId="43" fontId="13" fillId="3" borderId="33" xfId="5" applyFont="1" applyFill="1" applyBorder="1" applyAlignment="1">
      <alignment horizontal="center" vertical="center" wrapText="1"/>
    </xf>
    <xf numFmtId="43" fontId="13" fillId="3" borderId="34" xfId="5" applyFont="1" applyFill="1" applyBorder="1" applyAlignment="1">
      <alignment horizontal="center" vertical="center" wrapText="1"/>
    </xf>
    <xf numFmtId="43" fontId="13" fillId="3" borderId="35" xfId="5" applyFont="1" applyFill="1" applyBorder="1" applyAlignment="1">
      <alignment horizontal="center" vertical="center" wrapText="1"/>
    </xf>
    <xf numFmtId="43" fontId="20" fillId="3" borderId="33" xfId="5" applyNumberFormat="1" applyFont="1" applyFill="1" applyBorder="1" applyAlignment="1">
      <alignment horizontal="right" vertical="center"/>
    </xf>
    <xf numFmtId="43" fontId="20" fillId="3" borderId="34" xfId="5" applyNumberFormat="1" applyFont="1" applyFill="1" applyBorder="1" applyAlignment="1">
      <alignment horizontal="right" vertical="center"/>
    </xf>
    <xf numFmtId="43" fontId="20" fillId="3" borderId="35" xfId="5" applyNumberFormat="1" applyFont="1" applyFill="1" applyBorder="1" applyAlignment="1">
      <alignment horizontal="right" vertical="center"/>
    </xf>
    <xf numFmtId="10" fontId="13" fillId="4" borderId="25" xfId="2" applyNumberFormat="1" applyFont="1" applyFill="1" applyBorder="1" applyAlignment="1">
      <alignment horizontal="center" vertical="center"/>
    </xf>
    <xf numFmtId="10" fontId="13" fillId="4" borderId="26" xfId="2" applyNumberFormat="1" applyFont="1" applyFill="1" applyBorder="1" applyAlignment="1">
      <alignment horizontal="center" vertical="center"/>
    </xf>
    <xf numFmtId="43" fontId="13" fillId="4" borderId="25" xfId="5" applyFont="1" applyFill="1" applyBorder="1" applyAlignment="1">
      <alignment horizontal="center" vertical="center"/>
    </xf>
    <xf numFmtId="43" fontId="13" fillId="4" borderId="24" xfId="5" applyFont="1" applyFill="1" applyBorder="1" applyAlignment="1">
      <alignment vertical="center"/>
    </xf>
    <xf numFmtId="43" fontId="13" fillId="4" borderId="25" xfId="5" applyFont="1" applyFill="1" applyBorder="1" applyAlignment="1">
      <alignment horizontal="center" vertical="center" wrapText="1"/>
    </xf>
    <xf numFmtId="43" fontId="13" fillId="4" borderId="1" xfId="5" applyFont="1" applyFill="1" applyBorder="1" applyAlignment="1">
      <alignment horizontal="center" vertical="center" wrapText="1"/>
    </xf>
    <xf numFmtId="43" fontId="13" fillId="4" borderId="26" xfId="5" applyFont="1" applyFill="1" applyBorder="1" applyAlignment="1">
      <alignment horizontal="center" vertical="center" wrapText="1"/>
    </xf>
    <xf numFmtId="43" fontId="21" fillId="4" borderId="25" xfId="5" applyNumberFormat="1" applyFont="1" applyFill="1" applyBorder="1" applyAlignment="1">
      <alignment horizontal="right" vertical="center"/>
    </xf>
    <xf numFmtId="43" fontId="21" fillId="4" borderId="1" xfId="5" applyNumberFormat="1" applyFont="1" applyFill="1" applyBorder="1" applyAlignment="1">
      <alignment horizontal="right" vertical="center"/>
    </xf>
    <xf numFmtId="43" fontId="21" fillId="4" borderId="26" xfId="5" applyNumberFormat="1" applyFont="1" applyFill="1" applyBorder="1" applyAlignment="1">
      <alignment horizontal="right" vertical="center"/>
    </xf>
    <xf numFmtId="0" fontId="13" fillId="0" borderId="36" xfId="4" applyFont="1" applyFill="1" applyBorder="1" applyAlignment="1">
      <alignment horizontal="center" vertical="center"/>
    </xf>
    <xf numFmtId="0" fontId="13" fillId="0" borderId="37" xfId="4" applyFont="1" applyFill="1" applyBorder="1" applyAlignment="1">
      <alignment horizontal="center" vertical="center"/>
    </xf>
    <xf numFmtId="0" fontId="13" fillId="0" borderId="38" xfId="4" applyFont="1" applyFill="1" applyBorder="1" applyAlignment="1">
      <alignment horizontal="center" vertical="center"/>
    </xf>
    <xf numFmtId="0" fontId="13" fillId="0" borderId="39" xfId="4" applyFont="1" applyFill="1" applyBorder="1" applyAlignment="1">
      <alignment horizontal="center" vertical="center" wrapText="1"/>
    </xf>
    <xf numFmtId="0" fontId="13" fillId="0" borderId="40" xfId="4" applyFont="1" applyFill="1" applyBorder="1" applyAlignment="1">
      <alignment horizontal="center" vertical="center" wrapText="1"/>
    </xf>
    <xf numFmtId="0" fontId="13" fillId="0" borderId="41" xfId="4" applyFont="1" applyFill="1" applyBorder="1" applyAlignment="1">
      <alignment horizontal="center" vertical="center" wrapText="1"/>
    </xf>
    <xf numFmtId="0" fontId="13" fillId="0" borderId="31" xfId="4" applyFont="1" applyFill="1" applyBorder="1" applyAlignment="1">
      <alignment horizontal="center" vertical="center"/>
    </xf>
    <xf numFmtId="0" fontId="13" fillId="0" borderId="12" xfId="4" applyFont="1" applyFill="1" applyBorder="1" applyAlignment="1">
      <alignment horizontal="left" vertical="center"/>
    </xf>
    <xf numFmtId="0" fontId="13" fillId="0" borderId="13" xfId="4" applyFont="1" applyFill="1" applyBorder="1" applyAlignment="1">
      <alignment horizontal="left" vertical="center"/>
    </xf>
    <xf numFmtId="0" fontId="13" fillId="0" borderId="14" xfId="4" applyFont="1" applyFill="1" applyBorder="1" applyAlignment="1">
      <alignment horizontal="left" vertical="center"/>
    </xf>
    <xf numFmtId="43" fontId="6" fillId="0" borderId="31" xfId="5" applyFont="1" applyFill="1" applyBorder="1" applyAlignment="1">
      <alignment horizontal="center" vertical="center"/>
    </xf>
    <xf numFmtId="43" fontId="6" fillId="0" borderId="31" xfId="5" applyFont="1" applyFill="1" applyBorder="1" applyAlignment="1">
      <alignment vertical="center"/>
    </xf>
    <xf numFmtId="43" fontId="6" fillId="0" borderId="12" xfId="5" applyFont="1" applyFill="1" applyBorder="1" applyAlignment="1">
      <alignment horizontal="center" vertical="center" wrapText="1"/>
    </xf>
    <xf numFmtId="43" fontId="6" fillId="0" borderId="13" xfId="5" applyFont="1" applyFill="1" applyBorder="1" applyAlignment="1">
      <alignment horizontal="center" vertical="center" wrapText="1"/>
    </xf>
    <xf numFmtId="43" fontId="6" fillId="0" borderId="14" xfId="5" applyFont="1" applyFill="1" applyBorder="1" applyAlignment="1">
      <alignment horizontal="center" vertical="center" wrapText="1"/>
    </xf>
    <xf numFmtId="43" fontId="6" fillId="0" borderId="12" xfId="5" applyNumberFormat="1" applyFont="1" applyFill="1" applyBorder="1" applyAlignment="1">
      <alignment horizontal="center" vertical="center"/>
    </xf>
    <xf numFmtId="43" fontId="6" fillId="0" borderId="13" xfId="5" applyNumberFormat="1" applyFont="1" applyFill="1" applyBorder="1" applyAlignment="1">
      <alignment horizontal="center" vertical="center"/>
    </xf>
    <xf numFmtId="43" fontId="6" fillId="0" borderId="14" xfId="5" applyNumberFormat="1" applyFont="1" applyFill="1" applyBorder="1" applyAlignment="1">
      <alignment horizontal="center" vertical="center"/>
    </xf>
    <xf numFmtId="0" fontId="6" fillId="0" borderId="16" xfId="4" applyFont="1" applyFill="1" applyBorder="1" applyAlignment="1">
      <alignment vertical="center"/>
    </xf>
    <xf numFmtId="0" fontId="6" fillId="0" borderId="17" xfId="4" applyFont="1" applyFill="1" applyBorder="1" applyAlignment="1">
      <alignment vertical="center"/>
    </xf>
    <xf numFmtId="0" fontId="6" fillId="0" borderId="18" xfId="4" applyFont="1" applyFill="1" applyBorder="1" applyAlignment="1">
      <alignment vertical="center"/>
    </xf>
    <xf numFmtId="10" fontId="17" fillId="5" borderId="15" xfId="2" applyNumberFormat="1" applyFont="1" applyFill="1" applyBorder="1" applyAlignment="1">
      <alignment horizontal="center" vertical="center"/>
    </xf>
    <xf numFmtId="43" fontId="17" fillId="0" borderId="16" xfId="5" applyNumberFormat="1" applyFont="1" applyFill="1" applyBorder="1" applyAlignment="1">
      <alignment horizontal="center" vertical="center"/>
    </xf>
    <xf numFmtId="43" fontId="17" fillId="0" borderId="17" xfId="5" applyNumberFormat="1" applyFont="1" applyFill="1" applyBorder="1" applyAlignment="1">
      <alignment horizontal="center" vertical="center"/>
    </xf>
    <xf numFmtId="43" fontId="17" fillId="0" borderId="18" xfId="5" applyNumberFormat="1" applyFont="1" applyFill="1" applyBorder="1" applyAlignment="1">
      <alignment horizontal="center" vertical="center"/>
    </xf>
    <xf numFmtId="10" fontId="18" fillId="5" borderId="15" xfId="2" applyNumberFormat="1" applyFont="1" applyFill="1" applyBorder="1" applyAlignment="1">
      <alignment horizontal="center" vertical="center"/>
    </xf>
    <xf numFmtId="0" fontId="13" fillId="0" borderId="16" xfId="4" applyFont="1" applyFill="1" applyBorder="1" applyAlignment="1">
      <alignment vertical="center" wrapText="1"/>
    </xf>
    <xf numFmtId="0" fontId="13" fillId="0" borderId="17" xfId="4" applyFont="1" applyFill="1" applyBorder="1" applyAlignment="1">
      <alignment vertical="center" wrapText="1"/>
    </xf>
    <xf numFmtId="0" fontId="13" fillId="0" borderId="18" xfId="4" applyFont="1" applyFill="1" applyBorder="1" applyAlignment="1">
      <alignment vertical="center" wrapText="1"/>
    </xf>
    <xf numFmtId="0" fontId="13" fillId="0" borderId="16" xfId="4" applyFont="1" applyFill="1" applyBorder="1" applyAlignment="1">
      <alignment vertical="center"/>
    </xf>
    <xf numFmtId="0" fontId="13" fillId="0" borderId="17" xfId="4" applyFont="1" applyFill="1" applyBorder="1" applyAlignment="1">
      <alignment vertical="center"/>
    </xf>
    <xf numFmtId="0" fontId="13" fillId="0" borderId="18" xfId="4" applyFont="1" applyFill="1" applyBorder="1" applyAlignment="1">
      <alignment vertical="center"/>
    </xf>
    <xf numFmtId="0" fontId="19" fillId="0" borderId="16" xfId="4" applyFont="1" applyFill="1" applyBorder="1" applyAlignment="1">
      <alignment vertical="center"/>
    </xf>
    <xf numFmtId="0" fontId="19" fillId="0" borderId="17" xfId="4" applyFont="1" applyFill="1" applyBorder="1" applyAlignment="1">
      <alignment vertical="center"/>
    </xf>
    <xf numFmtId="0" fontId="19" fillId="0" borderId="18" xfId="4" applyFont="1" applyFill="1" applyBorder="1" applyAlignment="1">
      <alignment vertical="center"/>
    </xf>
    <xf numFmtId="0" fontId="13" fillId="0" borderId="15" xfId="4" applyFont="1" applyFill="1" applyBorder="1" applyAlignment="1">
      <alignment horizontal="right" vertical="center"/>
    </xf>
    <xf numFmtId="10" fontId="14" fillId="0" borderId="9" xfId="2" applyNumberFormat="1" applyFont="1" applyFill="1" applyBorder="1" applyAlignment="1">
      <alignment horizontal="center" vertical="center"/>
    </xf>
    <xf numFmtId="10" fontId="14" fillId="0" borderId="10" xfId="2" applyNumberFormat="1" applyFont="1" applyFill="1" applyBorder="1" applyAlignment="1">
      <alignment horizontal="center" vertical="center"/>
    </xf>
    <xf numFmtId="10" fontId="14" fillId="0" borderId="11" xfId="2" applyNumberFormat="1" applyFont="1" applyFill="1" applyBorder="1" applyAlignment="1">
      <alignment horizontal="center" vertical="center"/>
    </xf>
    <xf numFmtId="43" fontId="14" fillId="0" borderId="9" xfId="5" applyNumberFormat="1" applyFont="1" applyFill="1" applyBorder="1" applyAlignment="1">
      <alignment horizontal="center" vertical="center"/>
    </xf>
    <xf numFmtId="43" fontId="14" fillId="0" borderId="10" xfId="5" applyNumberFormat="1" applyFont="1" applyFill="1" applyBorder="1" applyAlignment="1">
      <alignment horizontal="center" vertical="center"/>
    </xf>
    <xf numFmtId="43" fontId="14" fillId="0" borderId="11" xfId="5" applyNumberFormat="1" applyFont="1" applyFill="1" applyBorder="1" applyAlignment="1">
      <alignment horizontal="center" vertical="center"/>
    </xf>
    <xf numFmtId="0" fontId="19" fillId="0" borderId="16" xfId="4" applyFont="1" applyFill="1" applyBorder="1" applyAlignment="1">
      <alignment horizontal="left" vertical="center"/>
    </xf>
    <xf numFmtId="0" fontId="19" fillId="0" borderId="17" xfId="4" applyFont="1" applyFill="1" applyBorder="1" applyAlignment="1">
      <alignment horizontal="right" vertical="center"/>
    </xf>
    <xf numFmtId="0" fontId="19" fillId="0" borderId="18" xfId="4" applyFont="1" applyFill="1" applyBorder="1" applyAlignment="1">
      <alignment horizontal="right" vertical="center"/>
    </xf>
    <xf numFmtId="43" fontId="17" fillId="0" borderId="16" xfId="2" applyNumberFormat="1" applyFont="1" applyFill="1" applyBorder="1" applyAlignment="1">
      <alignment horizontal="center" vertical="center"/>
    </xf>
    <xf numFmtId="43" fontId="17" fillId="0" borderId="17" xfId="2" applyNumberFormat="1" applyFont="1" applyFill="1" applyBorder="1" applyAlignment="1">
      <alignment horizontal="center" vertical="center"/>
    </xf>
    <xf numFmtId="43" fontId="17" fillId="0" borderId="18" xfId="2" applyNumberFormat="1" applyFont="1" applyFill="1" applyBorder="1" applyAlignment="1">
      <alignment horizontal="center" vertical="center"/>
    </xf>
    <xf numFmtId="0" fontId="13" fillId="4" borderId="0" xfId="3" applyFont="1" applyFill="1" applyAlignment="1">
      <alignment vertical="center"/>
    </xf>
    <xf numFmtId="0" fontId="19" fillId="4" borderId="33" xfId="4" applyFont="1" applyFill="1" applyBorder="1" applyAlignment="1">
      <alignment horizontal="right" vertical="center"/>
    </xf>
    <xf numFmtId="0" fontId="19" fillId="4" borderId="34" xfId="4" applyFont="1" applyFill="1" applyBorder="1" applyAlignment="1">
      <alignment horizontal="right" vertical="center"/>
    </xf>
    <xf numFmtId="0" fontId="19" fillId="4" borderId="35" xfId="4" applyFont="1" applyFill="1" applyBorder="1" applyAlignment="1">
      <alignment horizontal="right" vertical="center"/>
    </xf>
    <xf numFmtId="10" fontId="13" fillId="4" borderId="33" xfId="2" applyNumberFormat="1" applyFont="1" applyFill="1" applyBorder="1" applyAlignment="1">
      <alignment horizontal="center" vertical="center"/>
    </xf>
    <xf numFmtId="10" fontId="13" fillId="4" borderId="34" xfId="2" applyNumberFormat="1" applyFont="1" applyFill="1" applyBorder="1" applyAlignment="1">
      <alignment horizontal="center" vertical="center"/>
    </xf>
    <xf numFmtId="10" fontId="13" fillId="4" borderId="35" xfId="2" applyNumberFormat="1" applyFont="1" applyFill="1" applyBorder="1" applyAlignment="1">
      <alignment horizontal="center" vertical="center"/>
    </xf>
    <xf numFmtId="43" fontId="21" fillId="4" borderId="33" xfId="5" applyNumberFormat="1" applyFont="1" applyFill="1" applyBorder="1" applyAlignment="1">
      <alignment horizontal="right" vertical="center"/>
    </xf>
    <xf numFmtId="43" fontId="21" fillId="4" borderId="34" xfId="5" applyNumberFormat="1" applyFont="1" applyFill="1" applyBorder="1" applyAlignment="1">
      <alignment horizontal="right" vertical="center"/>
    </xf>
    <xf numFmtId="43" fontId="21" fillId="4" borderId="35" xfId="5" applyNumberFormat="1" applyFont="1" applyFill="1" applyBorder="1" applyAlignment="1">
      <alignment horizontal="right" vertical="center"/>
    </xf>
    <xf numFmtId="43" fontId="3" fillId="4" borderId="0" xfId="0" applyNumberFormat="1" applyFont="1" applyFill="1"/>
    <xf numFmtId="0" fontId="3" fillId="4" borderId="0" xfId="0" applyFont="1" applyFill="1"/>
    <xf numFmtId="0" fontId="13" fillId="0" borderId="6" xfId="4" applyFont="1" applyFill="1" applyBorder="1" applyAlignment="1">
      <alignment horizontal="center" vertical="center"/>
    </xf>
    <xf numFmtId="0" fontId="13" fillId="0" borderId="7" xfId="4" applyFont="1" applyFill="1" applyBorder="1" applyAlignment="1">
      <alignment horizontal="center" vertical="center"/>
    </xf>
    <xf numFmtId="0" fontId="13" fillId="0" borderId="8" xfId="4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vertical="center"/>
    </xf>
    <xf numFmtId="0" fontId="13" fillId="0" borderId="43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0" fontId="17" fillId="0" borderId="29" xfId="0" applyNumberFormat="1" applyFont="1" applyFill="1" applyBorder="1" applyAlignment="1">
      <alignment horizontal="center" vertical="center"/>
    </xf>
    <xf numFmtId="10" fontId="17" fillId="0" borderId="0" xfId="0" applyNumberFormat="1" applyFont="1" applyFill="1" applyBorder="1" applyAlignment="1">
      <alignment horizontal="center" vertical="center"/>
    </xf>
    <xf numFmtId="10" fontId="17" fillId="0" borderId="30" xfId="0" applyNumberFormat="1" applyFont="1" applyFill="1" applyBorder="1" applyAlignment="1">
      <alignment horizontal="center" vertical="center"/>
    </xf>
    <xf numFmtId="43" fontId="17" fillId="0" borderId="0" xfId="0" applyNumberFormat="1" applyFont="1" applyFill="1" applyBorder="1" applyAlignment="1">
      <alignment horizontal="center" vertical="center"/>
    </xf>
    <xf numFmtId="43" fontId="17" fillId="0" borderId="30" xfId="0" applyNumberFormat="1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43" fontId="3" fillId="0" borderId="0" xfId="0" applyNumberFormat="1" applyFont="1" applyFill="1" applyAlignment="1">
      <alignment horizontal="right"/>
    </xf>
    <xf numFmtId="0" fontId="15" fillId="0" borderId="0" xfId="4" applyFont="1" applyFill="1" applyBorder="1" applyAlignment="1">
      <alignment horizontal="center" vertical="center"/>
    </xf>
    <xf numFmtId="10" fontId="17" fillId="0" borderId="29" xfId="2" applyNumberFormat="1" applyFont="1" applyFill="1" applyBorder="1" applyAlignment="1">
      <alignment horizontal="center" vertical="center"/>
    </xf>
    <xf numFmtId="10" fontId="17" fillId="0" borderId="0" xfId="2" applyNumberFormat="1" applyFont="1" applyFill="1" applyBorder="1" applyAlignment="1">
      <alignment horizontal="center" vertical="center"/>
    </xf>
    <xf numFmtId="10" fontId="17" fillId="0" borderId="30" xfId="2" applyNumberFormat="1" applyFont="1" applyFill="1" applyBorder="1" applyAlignment="1">
      <alignment horizontal="center" vertical="center"/>
    </xf>
    <xf numFmtId="0" fontId="3" fillId="0" borderId="0" xfId="6" applyFont="1" applyFill="1" applyAlignment="1">
      <alignment vertical="center"/>
    </xf>
    <xf numFmtId="10" fontId="17" fillId="0" borderId="25" xfId="2" applyNumberFormat="1" applyFont="1" applyFill="1" applyBorder="1" applyAlignment="1">
      <alignment horizontal="center" vertical="center"/>
    </xf>
    <xf numFmtId="10" fontId="17" fillId="0" borderId="1" xfId="2" applyNumberFormat="1" applyFont="1" applyFill="1" applyBorder="1" applyAlignment="1">
      <alignment horizontal="center" vertical="center"/>
    </xf>
    <xf numFmtId="10" fontId="17" fillId="0" borderId="26" xfId="2" applyNumberFormat="1" applyFont="1" applyFill="1" applyBorder="1" applyAlignment="1">
      <alignment horizontal="center" vertical="center"/>
    </xf>
    <xf numFmtId="43" fontId="17" fillId="0" borderId="1" xfId="0" applyNumberFormat="1" applyFont="1" applyFill="1" applyBorder="1" applyAlignment="1">
      <alignment horizontal="center" vertical="center"/>
    </xf>
    <xf numFmtId="43" fontId="17" fillId="0" borderId="26" xfId="0" applyNumberFormat="1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right" vertical="center"/>
    </xf>
    <xf numFmtId="0" fontId="23" fillId="4" borderId="7" xfId="0" applyFont="1" applyFill="1" applyBorder="1" applyAlignment="1">
      <alignment horizontal="right" vertical="center"/>
    </xf>
    <xf numFmtId="10" fontId="24" fillId="4" borderId="25" xfId="2" applyNumberFormat="1" applyFont="1" applyFill="1" applyBorder="1" applyAlignment="1">
      <alignment horizontal="center" vertical="center"/>
    </xf>
    <xf numFmtId="10" fontId="24" fillId="4" borderId="1" xfId="2" applyNumberFormat="1" applyFont="1" applyFill="1" applyBorder="1" applyAlignment="1">
      <alignment horizontal="center" vertical="center"/>
    </xf>
    <xf numFmtId="10" fontId="24" fillId="4" borderId="26" xfId="2" applyNumberFormat="1" applyFont="1" applyFill="1" applyBorder="1" applyAlignment="1">
      <alignment horizontal="center" vertical="center"/>
    </xf>
    <xf numFmtId="39" fontId="24" fillId="4" borderId="6" xfId="0" applyNumberFormat="1" applyFont="1" applyFill="1" applyBorder="1" applyAlignment="1">
      <alignment horizontal="right" vertical="center"/>
    </xf>
    <xf numFmtId="39" fontId="24" fillId="4" borderId="7" xfId="0" applyNumberFormat="1" applyFont="1" applyFill="1" applyBorder="1" applyAlignment="1">
      <alignment horizontal="right" vertical="center"/>
    </xf>
    <xf numFmtId="39" fontId="24" fillId="4" borderId="8" xfId="0" applyNumberFormat="1" applyFont="1" applyFill="1" applyBorder="1" applyAlignment="1">
      <alignment horizontal="right" vertical="center"/>
    </xf>
    <xf numFmtId="0" fontId="3" fillId="0" borderId="0" xfId="4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0" fontId="3" fillId="0" borderId="0" xfId="2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39" fontId="3" fillId="0" borderId="0" xfId="4" applyNumberFormat="1" applyFont="1" applyFill="1" applyBorder="1" applyAlignment="1">
      <alignment vertical="center"/>
    </xf>
    <xf numFmtId="43" fontId="10" fillId="0" borderId="0" xfId="4" applyNumberFormat="1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0" fontId="12" fillId="0" borderId="0" xfId="3" applyFont="1" applyBorder="1" applyAlignment="1">
      <alignment vertical="center"/>
    </xf>
    <xf numFmtId="0" fontId="12" fillId="0" borderId="0" xfId="3" applyFont="1" applyBorder="1" applyAlignment="1">
      <alignment horizontal="left" vertical="center" indent="6"/>
    </xf>
    <xf numFmtId="43" fontId="25" fillId="0" borderId="0" xfId="7" applyFont="1" applyBorder="1" applyAlignment="1">
      <alignment vertical="center"/>
    </xf>
    <xf numFmtId="0" fontId="12" fillId="0" borderId="0" xfId="3" applyFont="1" applyFill="1" applyAlignment="1">
      <alignment vertical="center"/>
    </xf>
    <xf numFmtId="0" fontId="3" fillId="0" borderId="0" xfId="4" applyFont="1" applyBorder="1" applyAlignment="1">
      <alignment vertical="center"/>
    </xf>
    <xf numFmtId="43" fontId="8" fillId="0" borderId="0" xfId="5" applyFont="1" applyBorder="1" applyAlignment="1">
      <alignment horizontal="center" vertical="center"/>
    </xf>
    <xf numFmtId="0" fontId="26" fillId="0" borderId="0" xfId="3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0" xfId="3" applyFont="1" applyBorder="1" applyAlignment="1">
      <alignment horizontal="left" vertical="center" indent="6"/>
    </xf>
    <xf numFmtId="43" fontId="16" fillId="0" borderId="0" xfId="7" applyFont="1" applyBorder="1" applyAlignment="1">
      <alignment vertical="center"/>
    </xf>
    <xf numFmtId="43" fontId="26" fillId="0" borderId="0" xfId="7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/>
    </xf>
    <xf numFmtId="0" fontId="11" fillId="0" borderId="0" xfId="4" applyFont="1" applyAlignment="1"/>
    <xf numFmtId="0" fontId="11" fillId="0" borderId="0" xfId="4" applyFont="1" applyBorder="1" applyAlignment="1">
      <alignment vertical="center"/>
    </xf>
    <xf numFmtId="43" fontId="3" fillId="0" borderId="0" xfId="7" applyFont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43" fontId="8" fillId="0" borderId="0" xfId="7" applyFont="1" applyBorder="1" applyAlignment="1">
      <alignment horizontal="left" vertical="center" indent="6"/>
    </xf>
    <xf numFmtId="43" fontId="8" fillId="0" borderId="0" xfId="7" applyFont="1" applyBorder="1" applyAlignment="1">
      <alignment vertical="center"/>
    </xf>
    <xf numFmtId="43" fontId="14" fillId="0" borderId="0" xfId="7" applyFont="1" applyFill="1" applyBorder="1" applyAlignment="1">
      <alignment vertical="center"/>
    </xf>
    <xf numFmtId="0" fontId="27" fillId="0" borderId="0" xfId="0" applyFont="1"/>
    <xf numFmtId="43" fontId="25" fillId="0" borderId="0" xfId="7" applyFont="1" applyFill="1" applyBorder="1" applyAlignment="1">
      <alignment vertical="center"/>
    </xf>
    <xf numFmtId="0" fontId="11" fillId="0" borderId="0" xfId="3" applyFont="1" applyBorder="1" applyAlignment="1">
      <alignment horizontal="left"/>
    </xf>
    <xf numFmtId="43" fontId="25" fillId="0" borderId="0" xfId="7" applyFont="1" applyBorder="1" applyAlignment="1">
      <alignment horizontal="left" vertical="center"/>
    </xf>
    <xf numFmtId="43" fontId="11" fillId="0" borderId="0" xfId="7" applyFont="1" applyBorder="1" applyAlignment="1">
      <alignment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horizontal="center" vertical="center"/>
    </xf>
    <xf numFmtId="0" fontId="25" fillId="0" borderId="0" xfId="3" applyFont="1" applyFill="1" applyBorder="1" applyAlignment="1">
      <alignment horizontal="left" vertical="top"/>
    </xf>
    <xf numFmtId="0" fontId="25" fillId="0" borderId="0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horizontal="center" vertical="center"/>
    </xf>
    <xf numFmtId="43" fontId="12" fillId="0" borderId="0" xfId="7" applyFont="1" applyFill="1" applyBorder="1" applyAlignment="1">
      <alignment vertical="center"/>
    </xf>
    <xf numFmtId="0" fontId="28" fillId="0" borderId="0" xfId="4" applyFont="1" applyBorder="1" applyAlignment="1">
      <alignment vertical="center"/>
    </xf>
    <xf numFmtId="0" fontId="25" fillId="0" borderId="0" xfId="3" applyFont="1" applyFill="1" applyBorder="1" applyAlignment="1">
      <alignment horizontal="left" vertical="center"/>
    </xf>
    <xf numFmtId="0" fontId="16" fillId="0" borderId="0" xfId="3" applyFont="1" applyBorder="1" applyAlignment="1">
      <alignment horizontal="left" vertical="center"/>
    </xf>
    <xf numFmtId="0" fontId="11" fillId="0" borderId="0" xfId="3" applyFont="1" applyBorder="1" applyAlignment="1"/>
    <xf numFmtId="0" fontId="29" fillId="0" borderId="0" xfId="3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25" fillId="0" borderId="0" xfId="3" applyFont="1" applyBorder="1" applyAlignment="1">
      <alignment vertical="center"/>
    </xf>
    <xf numFmtId="43" fontId="25" fillId="0" borderId="0" xfId="7" applyFont="1" applyBorder="1" applyAlignment="1">
      <alignment horizontal="center" vertical="center"/>
    </xf>
    <xf numFmtId="43" fontId="25" fillId="0" borderId="0" xfId="7" applyFont="1" applyBorder="1" applyAlignment="1">
      <alignment horizontal="center" vertical="center"/>
    </xf>
    <xf numFmtId="0" fontId="30" fillId="0" borderId="0" xfId="3" applyFont="1" applyBorder="1" applyAlignment="1">
      <alignment vertical="center"/>
    </xf>
    <xf numFmtId="43" fontId="11" fillId="0" borderId="0" xfId="7" applyFont="1" applyFill="1" applyBorder="1" applyAlignment="1">
      <alignment vertical="center"/>
    </xf>
    <xf numFmtId="0" fontId="12" fillId="0" borderId="0" xfId="0" applyFont="1" applyFill="1"/>
    <xf numFmtId="0" fontId="27" fillId="0" borderId="0" xfId="3" applyFont="1" applyBorder="1" applyAlignment="1">
      <alignment vertical="center"/>
    </xf>
    <xf numFmtId="0" fontId="11" fillId="0" borderId="0" xfId="4" applyFont="1" applyAlignment="1">
      <alignment horizontal="left"/>
    </xf>
    <xf numFmtId="0" fontId="8" fillId="0" borderId="0" xfId="3" applyFont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7" fillId="0" borderId="0" xfId="0" applyFont="1" applyBorder="1"/>
    <xf numFmtId="0" fontId="12" fillId="0" borderId="0" xfId="4" applyFont="1" applyAlignment="1"/>
    <xf numFmtId="0" fontId="16" fillId="0" borderId="0" xfId="3" applyFont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16" fillId="0" borderId="0" xfId="3" applyFont="1" applyBorder="1" applyAlignment="1">
      <alignment horizontal="left" vertical="center"/>
    </xf>
    <xf numFmtId="0" fontId="25" fillId="0" borderId="0" xfId="4" applyFont="1" applyBorder="1" applyAlignment="1">
      <alignment vertical="center"/>
    </xf>
    <xf numFmtId="0" fontId="3" fillId="0" borderId="0" xfId="4" applyFont="1" applyBorder="1" applyAlignment="1">
      <alignment horizontal="right" vertical="center"/>
    </xf>
    <xf numFmtId="0" fontId="11" fillId="0" borderId="0" xfId="3" applyFont="1" applyBorder="1" applyAlignment="1">
      <alignment horizontal="center" vertical="center"/>
    </xf>
    <xf numFmtId="0" fontId="33" fillId="0" borderId="0" xfId="3" applyFont="1" applyBorder="1" applyAlignment="1">
      <alignment vertical="center"/>
    </xf>
    <xf numFmtId="0" fontId="16" fillId="0" borderId="0" xfId="0" applyFont="1" applyFill="1"/>
    <xf numFmtId="0" fontId="3" fillId="0" borderId="0" xfId="4" applyFont="1" applyBorder="1" applyAlignment="1">
      <alignment horizontal="center" vertical="center"/>
    </xf>
    <xf numFmtId="0" fontId="11" fillId="0" borderId="0" xfId="3" applyFont="1" applyBorder="1" applyAlignment="1">
      <alignment horizontal="left" vertical="center"/>
    </xf>
    <xf numFmtId="0" fontId="11" fillId="0" borderId="0" xfId="3" applyFont="1" applyBorder="1" applyAlignment="1">
      <alignment horizontal="left" vertical="center"/>
    </xf>
    <xf numFmtId="43" fontId="25" fillId="0" borderId="0" xfId="7" applyFont="1" applyBorder="1" applyAlignment="1">
      <alignment horizontal="left" vertical="center"/>
    </xf>
    <xf numFmtId="0" fontId="25" fillId="0" borderId="0" xfId="3" applyFont="1" applyBorder="1" applyAlignment="1">
      <alignment horizontal="left" vertical="center"/>
    </xf>
    <xf numFmtId="0" fontId="16" fillId="0" borderId="0" xfId="3" applyFont="1" applyBorder="1" applyAlignment="1">
      <alignment horizontal="center" vertical="center"/>
    </xf>
    <xf numFmtId="0" fontId="25" fillId="0" borderId="0" xfId="3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" fillId="0" borderId="0" xfId="4" applyFont="1" applyFill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8">
    <cellStyle name="Comma" xfId="1" builtinId="3"/>
    <cellStyle name="Comma 2" xfId="5"/>
    <cellStyle name="Comma 9" xfId="7"/>
    <cellStyle name="Normal" xfId="0" builtinId="0"/>
    <cellStyle name="Normal 2" xfId="4"/>
    <cellStyle name="Normal 4 3" xfId="6"/>
    <cellStyle name="Normal 6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272942</xdr:colOff>
      <xdr:row>0</xdr:row>
      <xdr:rowOff>156724</xdr:rowOff>
    </xdr:from>
    <xdr:to>
      <xdr:col>5</xdr:col>
      <xdr:colOff>766478</xdr:colOff>
      <xdr:row>3</xdr:row>
      <xdr:rowOff>171931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092" y="156724"/>
          <a:ext cx="941211" cy="958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ZA%20POW%20(revis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PA (BLDG. 3)"/>
      <sheetName val="DUPA 4A (GF)"/>
      <sheetName val="DUPA 4B (GF) "/>
      <sheetName val="DUPA (BLDG. 5)"/>
      <sheetName val="POW (BLDG. 3) BLANK"/>
      <sheetName val="POW 4A (GF) BLANK"/>
      <sheetName val="POW 4B (GF) BLANK"/>
      <sheetName val="POW (BLDG. 5) BLANK"/>
      <sheetName val="POW (BLDG. 3) FINAL"/>
      <sheetName val="POW 4A (GF) FINAL"/>
      <sheetName val="POW 4B (GF) FINAL"/>
      <sheetName val="POW (BLDG. 5)"/>
      <sheetName val="ABC"/>
      <sheetName val="DUPA RELOCATION"/>
    </sheetNames>
    <sheetDataSet>
      <sheetData sheetId="0">
        <row r="8">
          <cell r="E8" t="str">
            <v>Mobilization/ Demobilization</v>
          </cell>
        </row>
        <row r="9">
          <cell r="E9" t="str">
            <v>L.s.</v>
          </cell>
        </row>
        <row r="11">
          <cell r="E11">
            <v>1</v>
          </cell>
        </row>
        <row r="47">
          <cell r="J47">
            <v>3782.12</v>
          </cell>
        </row>
        <row r="57">
          <cell r="E57" t="str">
            <v>Removal of existing Drywalls and Doors</v>
          </cell>
        </row>
        <row r="58">
          <cell r="E58" t="str">
            <v>L.s.</v>
          </cell>
        </row>
        <row r="60">
          <cell r="E60">
            <v>1</v>
          </cell>
        </row>
        <row r="96">
          <cell r="J96">
            <v>5222.3999999999996</v>
          </cell>
        </row>
        <row r="105">
          <cell r="E105" t="str">
            <v>Installation of Drywall Partition</v>
          </cell>
        </row>
        <row r="106">
          <cell r="E106" t="str">
            <v>sq.m.</v>
          </cell>
        </row>
        <row r="108">
          <cell r="E108">
            <v>32.340000000000003</v>
          </cell>
        </row>
        <row r="144">
          <cell r="J144">
            <v>834.24984539270247</v>
          </cell>
        </row>
        <row r="153">
          <cell r="E153" t="str">
            <v>Provision of Fixed Glass Window</v>
          </cell>
        </row>
        <row r="154">
          <cell r="E154" t="str">
            <v>sq.m.</v>
          </cell>
        </row>
        <row r="156">
          <cell r="E156">
            <v>3</v>
          </cell>
        </row>
        <row r="192">
          <cell r="J192">
            <v>1407.4399999999998</v>
          </cell>
        </row>
        <row r="201">
          <cell r="E201" t="str">
            <v>Removal of Existing Vinyl Tiles</v>
          </cell>
        </row>
        <row r="202">
          <cell r="E202" t="str">
            <v>sq.m.</v>
          </cell>
        </row>
        <row r="204">
          <cell r="E204">
            <v>725.46</v>
          </cell>
        </row>
        <row r="240">
          <cell r="J240">
            <v>33.071871640062852</v>
          </cell>
        </row>
        <row r="249">
          <cell r="E249" t="str">
            <v>Installation of 6" X 36" Vinyl Wood Tiles</v>
          </cell>
        </row>
        <row r="250">
          <cell r="E250" t="str">
            <v>sq.m.</v>
          </cell>
        </row>
        <row r="252">
          <cell r="E252">
            <v>725.46</v>
          </cell>
        </row>
        <row r="288">
          <cell r="J288">
            <v>389.52375044799163</v>
          </cell>
        </row>
        <row r="296">
          <cell r="E296" t="str">
            <v>sq.m.</v>
          </cell>
        </row>
        <row r="298">
          <cell r="E298">
            <v>129.21</v>
          </cell>
        </row>
        <row r="335">
          <cell r="J335">
            <v>136.34672238990791</v>
          </cell>
        </row>
        <row r="342">
          <cell r="E342" t="str">
            <v>Painting of Masonry Surface</v>
          </cell>
        </row>
        <row r="343">
          <cell r="E343" t="str">
            <v>sq.m.</v>
          </cell>
        </row>
        <row r="345">
          <cell r="E345">
            <v>151.94399999999999</v>
          </cell>
        </row>
        <row r="382">
          <cell r="J382">
            <v>115.79437161059337</v>
          </cell>
        </row>
      </sheetData>
      <sheetData sheetId="1">
        <row r="292">
          <cell r="E292" t="str">
            <v>Painting of Wood Surface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57"/>
  <sheetViews>
    <sheetView tabSelected="1" view="pageBreakPreview" topLeftCell="I7" zoomScaleNormal="100" zoomScaleSheetLayoutView="100" workbookViewId="0">
      <selection activeCell="M24" sqref="M24"/>
    </sheetView>
  </sheetViews>
  <sheetFormatPr defaultColWidth="9.140625" defaultRowHeight="14.25" x14ac:dyDescent="0.2"/>
  <cols>
    <col min="1" max="1" width="0.85546875" style="1" hidden="1" customWidth="1"/>
    <col min="2" max="2" width="1.28515625" style="1" customWidth="1"/>
    <col min="3" max="3" width="15.7109375" style="1" customWidth="1"/>
    <col min="4" max="5" width="6.7109375" style="1" customWidth="1"/>
    <col min="6" max="7" width="12.7109375" style="1" customWidth="1"/>
    <col min="8" max="8" width="20.7109375" style="1" customWidth="1"/>
    <col min="9" max="9" width="15.140625" style="1" customWidth="1"/>
    <col min="10" max="10" width="15.7109375" style="1" customWidth="1"/>
    <col min="11" max="11" width="0.7109375" style="1" hidden="1" customWidth="1"/>
    <col min="12" max="13" width="12.7109375" style="1" customWidth="1"/>
    <col min="14" max="17" width="3.7109375" style="1" customWidth="1"/>
    <col min="18" max="21" width="4.7109375" style="1" customWidth="1"/>
    <col min="22" max="22" width="26" style="3" customWidth="1"/>
    <col min="23" max="16384" width="9.140625" style="3"/>
  </cols>
  <sheetData>
    <row r="1" spans="1:21" ht="24.95" customHeight="1" x14ac:dyDescent="0.2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4.95" customHeight="1" x14ac:dyDescent="0.2"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4.95" customHeight="1" x14ac:dyDescent="0.2">
      <c r="C3" s="2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4.95" customHeight="1" x14ac:dyDescent="0.2">
      <c r="C4" s="5" t="s">
        <v>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9.899999999999999" customHeight="1" x14ac:dyDescent="0.2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9.899999999999999" customHeight="1" x14ac:dyDescent="0.2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19.899999999999999" customHeight="1" x14ac:dyDescent="0.2">
      <c r="C7" s="8" t="s">
        <v>4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19.899999999999999" customHeight="1" x14ac:dyDescent="0.2">
      <c r="A8" s="9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ht="24.95" customHeight="1" x14ac:dyDescent="0.2">
      <c r="C9" s="11" t="s">
        <v>5</v>
      </c>
      <c r="D9" s="12"/>
      <c r="E9" s="12"/>
      <c r="F9" s="12"/>
      <c r="G9" s="12"/>
      <c r="H9" s="12"/>
      <c r="I9" s="12"/>
      <c r="J9" s="12"/>
      <c r="K9" s="12"/>
      <c r="L9" s="13" t="s">
        <v>6</v>
      </c>
      <c r="N9" s="14" t="s">
        <v>7</v>
      </c>
      <c r="O9" s="15"/>
      <c r="P9" s="15"/>
      <c r="Q9" s="15"/>
      <c r="R9" s="15"/>
      <c r="S9" s="15"/>
      <c r="T9" s="15"/>
      <c r="U9" s="15"/>
    </row>
    <row r="10" spans="1:21" ht="20.100000000000001" customHeight="1" x14ac:dyDescent="0.2">
      <c r="C10" s="16"/>
      <c r="D10" s="12"/>
      <c r="E10" s="17"/>
      <c r="F10" s="18"/>
      <c r="G10" s="12"/>
      <c r="H10" s="12"/>
      <c r="I10" s="18"/>
      <c r="J10" s="12"/>
      <c r="K10" s="12"/>
      <c r="L10" s="13" t="s">
        <v>8</v>
      </c>
      <c r="N10" s="14" t="s">
        <v>7</v>
      </c>
      <c r="O10" s="15"/>
      <c r="P10" s="15"/>
      <c r="Q10" s="15"/>
      <c r="R10" s="15"/>
      <c r="S10" s="15"/>
      <c r="T10" s="15"/>
      <c r="U10" s="15"/>
    </row>
    <row r="11" spans="1:21" ht="20.100000000000001" customHeight="1" x14ac:dyDescent="0.2">
      <c r="C11" s="19" t="s">
        <v>9</v>
      </c>
      <c r="D11" s="19"/>
      <c r="E11" s="19"/>
      <c r="F11" s="19"/>
      <c r="G11" s="19"/>
      <c r="H11" s="19"/>
      <c r="I11" s="19"/>
      <c r="J11" s="19"/>
      <c r="K11" s="19"/>
      <c r="L11" s="13" t="s">
        <v>10</v>
      </c>
      <c r="N11" s="14" t="s">
        <v>7</v>
      </c>
      <c r="O11" s="15"/>
      <c r="P11" s="15"/>
      <c r="Q11" s="15"/>
      <c r="R11" s="15"/>
      <c r="S11" s="15"/>
      <c r="T11" s="15"/>
      <c r="U11" s="15"/>
    </row>
    <row r="12" spans="1:21" ht="20.100000000000001" customHeight="1" x14ac:dyDescent="0.2">
      <c r="C12" s="19"/>
      <c r="D12" s="19"/>
      <c r="E12" s="19"/>
      <c r="F12" s="19"/>
      <c r="G12" s="19"/>
      <c r="H12" s="19"/>
      <c r="I12" s="19"/>
      <c r="J12" s="19"/>
      <c r="K12" s="19"/>
      <c r="L12" s="13" t="s">
        <v>11</v>
      </c>
      <c r="N12" s="14" t="s">
        <v>7</v>
      </c>
      <c r="O12" s="20" t="s">
        <v>12</v>
      </c>
      <c r="P12" s="20"/>
      <c r="Q12" s="20"/>
      <c r="R12" s="20"/>
      <c r="S12" s="20"/>
      <c r="T12" s="20"/>
      <c r="U12" s="20"/>
    </row>
    <row r="13" spans="1:21" ht="20.100000000000001" customHeight="1" x14ac:dyDescent="0.2">
      <c r="C13" s="19"/>
      <c r="D13" s="19"/>
      <c r="E13" s="19"/>
      <c r="F13" s="19"/>
      <c r="G13" s="19"/>
      <c r="H13" s="19"/>
      <c r="I13" s="19"/>
      <c r="J13" s="19"/>
      <c r="K13" s="19"/>
      <c r="L13" s="13" t="s">
        <v>13</v>
      </c>
      <c r="N13" s="14" t="s">
        <v>7</v>
      </c>
      <c r="O13" s="15"/>
      <c r="P13" s="15"/>
      <c r="Q13" s="15"/>
      <c r="R13" s="15"/>
      <c r="S13" s="15"/>
      <c r="T13" s="15"/>
      <c r="U13" s="15"/>
    </row>
    <row r="14" spans="1:21" ht="20.100000000000001" customHeight="1" x14ac:dyDescent="0.2">
      <c r="C14" s="19"/>
      <c r="D14" s="19"/>
      <c r="E14" s="19"/>
      <c r="F14" s="19"/>
      <c r="G14" s="19"/>
      <c r="H14" s="19"/>
      <c r="I14" s="19"/>
      <c r="J14" s="19"/>
      <c r="K14" s="19"/>
      <c r="L14" s="13" t="s">
        <v>14</v>
      </c>
      <c r="N14" s="14" t="s">
        <v>7</v>
      </c>
      <c r="O14" s="15"/>
      <c r="P14" s="15"/>
      <c r="Q14" s="15"/>
      <c r="R14" s="15"/>
      <c r="S14" s="15"/>
      <c r="T14" s="15"/>
      <c r="U14" s="15"/>
    </row>
    <row r="15" spans="1:21" ht="20.100000000000001" customHeight="1" thickBot="1" x14ac:dyDescent="0.25">
      <c r="B15" s="9"/>
      <c r="C15" s="21"/>
      <c r="D15" s="14"/>
      <c r="E15" s="22"/>
      <c r="F15" s="14"/>
      <c r="G15" s="14"/>
      <c r="H15" s="14"/>
      <c r="I15" s="14"/>
      <c r="J15" s="14"/>
      <c r="K15" s="14"/>
      <c r="L15" s="21"/>
      <c r="M15" s="21"/>
      <c r="N15" s="21"/>
      <c r="O15" s="21"/>
      <c r="P15" s="21"/>
      <c r="Q15" s="14"/>
      <c r="R15" s="14"/>
      <c r="S15" s="14"/>
      <c r="T15" s="14"/>
      <c r="U15" s="14"/>
    </row>
    <row r="16" spans="1:21" s="32" customFormat="1" ht="30" customHeight="1" thickTop="1" x14ac:dyDescent="0.2">
      <c r="A16" s="1"/>
      <c r="B16" s="1"/>
      <c r="C16" s="23" t="s">
        <v>15</v>
      </c>
      <c r="D16" s="24" t="s">
        <v>16</v>
      </c>
      <c r="E16" s="25"/>
      <c r="F16" s="25"/>
      <c r="G16" s="25"/>
      <c r="H16" s="25"/>
      <c r="I16" s="26"/>
      <c r="J16" s="27" t="s">
        <v>17</v>
      </c>
      <c r="K16" s="27"/>
      <c r="L16" s="28" t="s">
        <v>18</v>
      </c>
      <c r="M16" s="23" t="s">
        <v>19</v>
      </c>
      <c r="N16" s="29" t="s">
        <v>20</v>
      </c>
      <c r="O16" s="30"/>
      <c r="P16" s="30"/>
      <c r="Q16" s="31"/>
      <c r="R16" s="29" t="s">
        <v>21</v>
      </c>
      <c r="S16" s="30"/>
      <c r="T16" s="30"/>
      <c r="U16" s="31"/>
    </row>
    <row r="17" spans="1:22" s="32" customFormat="1" ht="24.95" customHeight="1" x14ac:dyDescent="0.2">
      <c r="A17" s="1"/>
      <c r="B17" s="1"/>
      <c r="C17" s="33" t="s">
        <v>22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5"/>
    </row>
    <row r="18" spans="1:22" s="32" customFormat="1" ht="24.95" customHeight="1" x14ac:dyDescent="0.2">
      <c r="A18" s="1"/>
      <c r="B18" s="1"/>
      <c r="C18" s="36" t="s">
        <v>23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8"/>
    </row>
    <row r="19" spans="1:22" s="54" customFormat="1" ht="24.95" customHeight="1" x14ac:dyDescent="0.2">
      <c r="A19" s="39"/>
      <c r="B19" s="39"/>
      <c r="C19" s="40" t="s">
        <v>24</v>
      </c>
      <c r="D19" s="41" t="s">
        <v>25</v>
      </c>
      <c r="E19" s="42"/>
      <c r="F19" s="42"/>
      <c r="G19" s="42"/>
      <c r="H19" s="42"/>
      <c r="I19" s="43"/>
      <c r="J19" s="44"/>
      <c r="K19" s="45"/>
      <c r="L19" s="46"/>
      <c r="M19" s="47"/>
      <c r="N19" s="48"/>
      <c r="O19" s="49"/>
      <c r="P19" s="49"/>
      <c r="Q19" s="50"/>
      <c r="R19" s="51"/>
      <c r="S19" s="52"/>
      <c r="T19" s="52"/>
      <c r="U19" s="53"/>
    </row>
    <row r="20" spans="1:22" ht="24.95" customHeight="1" x14ac:dyDescent="0.2">
      <c r="A20" s="55"/>
      <c r="B20" s="55"/>
      <c r="C20" s="56"/>
      <c r="D20" s="57" t="str">
        <f>'[1]DUPA (BLDG. 3)'!E8</f>
        <v>Mobilization/ Demobilization</v>
      </c>
      <c r="E20" s="58"/>
      <c r="F20" s="58"/>
      <c r="G20" s="58"/>
      <c r="H20" s="58"/>
      <c r="I20" s="59"/>
      <c r="J20" s="60">
        <f>R20/R38</f>
        <v>9.9009849151683715E-3</v>
      </c>
      <c r="K20" s="61">
        <f>S20/$R$38</f>
        <v>0</v>
      </c>
      <c r="L20" s="62" t="str">
        <f>'[1]DUPA (BLDG. 3)'!E9</f>
        <v>L.s.</v>
      </c>
      <c r="M20" s="62">
        <f>'[1]DUPA (BLDG. 3)'!E11</f>
        <v>1</v>
      </c>
      <c r="N20" s="63">
        <f>'[1]DUPA (BLDG. 3)'!J47</f>
        <v>3782.12</v>
      </c>
      <c r="O20" s="64"/>
      <c r="P20" s="64"/>
      <c r="Q20" s="65"/>
      <c r="R20" s="66">
        <f>ROUND(M20*N20,2)</f>
        <v>3782.12</v>
      </c>
      <c r="S20" s="67"/>
      <c r="T20" s="67"/>
      <c r="U20" s="68"/>
      <c r="V20" s="69"/>
    </row>
    <row r="21" spans="1:22" ht="24.95" customHeight="1" x14ac:dyDescent="0.2">
      <c r="A21" s="55"/>
      <c r="B21" s="55"/>
      <c r="C21" s="56"/>
      <c r="D21" s="57" t="str">
        <f>'[1]DUPA (BLDG. 3)'!E57</f>
        <v>Removal of existing Drywalls and Doors</v>
      </c>
      <c r="E21" s="58"/>
      <c r="F21" s="58"/>
      <c r="G21" s="58"/>
      <c r="H21" s="58"/>
      <c r="I21" s="59"/>
      <c r="J21" s="60">
        <f>R21/R38</f>
        <v>1.3671407470142487E-2</v>
      </c>
      <c r="K21" s="61">
        <f>S21/$R$38</f>
        <v>0</v>
      </c>
      <c r="L21" s="62" t="str">
        <f>'[1]DUPA (BLDG. 3)'!E58</f>
        <v>L.s.</v>
      </c>
      <c r="M21" s="62">
        <f>'[1]DUPA (BLDG. 3)'!E60</f>
        <v>1</v>
      </c>
      <c r="N21" s="63">
        <f>'[1]DUPA (BLDG. 3)'!J96</f>
        <v>5222.3999999999996</v>
      </c>
      <c r="O21" s="64"/>
      <c r="P21" s="64"/>
      <c r="Q21" s="65"/>
      <c r="R21" s="66">
        <f>ROUND(M21*N21,2)</f>
        <v>5222.3999999999996</v>
      </c>
      <c r="S21" s="67"/>
      <c r="T21" s="67"/>
      <c r="U21" s="68"/>
    </row>
    <row r="22" spans="1:22" ht="24.95" customHeight="1" x14ac:dyDescent="0.2">
      <c r="A22" s="55"/>
      <c r="B22" s="55"/>
      <c r="C22" s="56"/>
      <c r="D22" s="70"/>
      <c r="E22" s="71"/>
      <c r="F22" s="71"/>
      <c r="G22" s="71"/>
      <c r="H22" s="71"/>
      <c r="I22" s="72" t="s">
        <v>26</v>
      </c>
      <c r="J22" s="73">
        <f>SUM(J20:K21)</f>
        <v>2.3572392385310857E-2</v>
      </c>
      <c r="K22" s="74"/>
      <c r="L22" s="62"/>
      <c r="M22" s="62"/>
      <c r="N22" s="75"/>
      <c r="O22" s="76"/>
      <c r="P22" s="76"/>
      <c r="Q22" s="77"/>
      <c r="R22" s="78">
        <f>SUM(R20:U21)</f>
        <v>9004.52</v>
      </c>
      <c r="S22" s="79"/>
      <c r="T22" s="79"/>
      <c r="U22" s="80"/>
    </row>
    <row r="23" spans="1:22" ht="24.95" customHeight="1" x14ac:dyDescent="0.2">
      <c r="A23" s="55"/>
      <c r="B23" s="55"/>
      <c r="C23" s="81"/>
      <c r="D23" s="70"/>
      <c r="E23" s="71"/>
      <c r="F23" s="71"/>
      <c r="G23" s="71"/>
      <c r="H23" s="71"/>
      <c r="I23" s="82"/>
      <c r="J23" s="83"/>
      <c r="K23" s="84"/>
      <c r="L23" s="62"/>
      <c r="M23" s="62"/>
      <c r="N23" s="85"/>
      <c r="O23" s="86"/>
      <c r="P23" s="86"/>
      <c r="Q23" s="87"/>
      <c r="R23" s="88"/>
      <c r="S23" s="89"/>
      <c r="T23" s="89"/>
      <c r="U23" s="90"/>
    </row>
    <row r="24" spans="1:22" ht="24.95" customHeight="1" x14ac:dyDescent="0.2">
      <c r="A24" s="55"/>
      <c r="B24" s="55"/>
      <c r="C24" s="40" t="s">
        <v>27</v>
      </c>
      <c r="D24" s="41" t="s">
        <v>28</v>
      </c>
      <c r="E24" s="42"/>
      <c r="F24" s="42"/>
      <c r="G24" s="42"/>
      <c r="H24" s="42"/>
      <c r="I24" s="43"/>
      <c r="J24" s="60"/>
      <c r="K24" s="61"/>
      <c r="L24" s="62"/>
      <c r="M24" s="62"/>
      <c r="N24" s="63"/>
      <c r="O24" s="64"/>
      <c r="P24" s="64"/>
      <c r="Q24" s="65"/>
      <c r="R24" s="66"/>
      <c r="S24" s="67"/>
      <c r="T24" s="67"/>
      <c r="U24" s="68"/>
    </row>
    <row r="25" spans="1:22" ht="24.95" customHeight="1" x14ac:dyDescent="0.2">
      <c r="A25" s="55"/>
      <c r="B25" s="55"/>
      <c r="C25" s="91"/>
      <c r="D25" s="92" t="str">
        <f>'[1]DUPA (BLDG. 3)'!E105</f>
        <v>Installation of Drywall Partition</v>
      </c>
      <c r="E25" s="42"/>
      <c r="F25" s="42"/>
      <c r="G25" s="42"/>
      <c r="H25" s="42"/>
      <c r="I25" s="43"/>
      <c r="J25" s="60">
        <f>R25/R38</f>
        <v>7.0628380024079937E-2</v>
      </c>
      <c r="K25" s="61">
        <f>S25/$R$38</f>
        <v>0</v>
      </c>
      <c r="L25" s="62" t="str">
        <f>'[1]DUPA (BLDG. 3)'!E106</f>
        <v>sq.m.</v>
      </c>
      <c r="M25" s="93">
        <f>'[1]DUPA (BLDG. 3)'!E108</f>
        <v>32.340000000000003</v>
      </c>
      <c r="N25" s="63">
        <f>'[1]DUPA (BLDG. 3)'!J144</f>
        <v>834.24984539270247</v>
      </c>
      <c r="O25" s="64"/>
      <c r="P25" s="64"/>
      <c r="Q25" s="65"/>
      <c r="R25" s="66">
        <f>ROUND(M25*N25,2)</f>
        <v>26979.64</v>
      </c>
      <c r="S25" s="67"/>
      <c r="T25" s="67"/>
      <c r="U25" s="68"/>
    </row>
    <row r="26" spans="1:22" ht="24.95" customHeight="1" x14ac:dyDescent="0.2">
      <c r="A26" s="55"/>
      <c r="B26" s="55"/>
      <c r="C26" s="91"/>
      <c r="D26" s="92" t="str">
        <f>'[1]DUPA (BLDG. 3)'!E153</f>
        <v>Provision of Fixed Glass Window</v>
      </c>
      <c r="E26" s="42"/>
      <c r="F26" s="42"/>
      <c r="G26" s="42"/>
      <c r="H26" s="42"/>
      <c r="I26" s="43"/>
      <c r="J26" s="60">
        <f>R26/R38</f>
        <v>1.1053358070873933E-2</v>
      </c>
      <c r="K26" s="61">
        <f>S26/$R$38</f>
        <v>0</v>
      </c>
      <c r="L26" s="62" t="str">
        <f>'[1]DUPA (BLDG. 3)'!E154</f>
        <v>sq.m.</v>
      </c>
      <c r="M26" s="93">
        <f>'[1]DUPA (BLDG. 3)'!E156</f>
        <v>3</v>
      </c>
      <c r="N26" s="63">
        <f>'[1]DUPA (BLDG. 3)'!J192</f>
        <v>1407.4399999999998</v>
      </c>
      <c r="O26" s="64"/>
      <c r="P26" s="64"/>
      <c r="Q26" s="65"/>
      <c r="R26" s="66">
        <f>ROUND(M26*N26,2)</f>
        <v>4222.32</v>
      </c>
      <c r="S26" s="67"/>
      <c r="T26" s="67"/>
      <c r="U26" s="68"/>
    </row>
    <row r="27" spans="1:22" ht="24.95" customHeight="1" x14ac:dyDescent="0.2">
      <c r="A27" s="55"/>
      <c r="B27" s="55"/>
      <c r="C27" s="94"/>
      <c r="D27" s="92"/>
      <c r="E27" s="42"/>
      <c r="F27" s="42"/>
      <c r="G27" s="42"/>
      <c r="H27" s="42"/>
      <c r="I27" s="72" t="s">
        <v>29</v>
      </c>
      <c r="J27" s="73">
        <f>SUM(J25:J26)</f>
        <v>8.1681738094953868E-2</v>
      </c>
      <c r="K27" s="74"/>
      <c r="L27" s="62"/>
      <c r="M27" s="62"/>
      <c r="N27" s="75"/>
      <c r="O27" s="76"/>
      <c r="P27" s="76"/>
      <c r="Q27" s="77"/>
      <c r="R27" s="78">
        <f>SUM(R25:U26)</f>
        <v>31201.96</v>
      </c>
      <c r="S27" s="79"/>
      <c r="T27" s="79"/>
      <c r="U27" s="80"/>
    </row>
    <row r="28" spans="1:22" ht="24.95" customHeight="1" x14ac:dyDescent="0.2">
      <c r="A28" s="55"/>
      <c r="B28" s="55"/>
      <c r="C28" s="91"/>
      <c r="D28" s="92"/>
      <c r="E28" s="42"/>
      <c r="F28" s="42"/>
      <c r="G28" s="42"/>
      <c r="H28" s="42"/>
      <c r="I28" s="95"/>
      <c r="J28" s="96"/>
      <c r="K28" s="97"/>
      <c r="L28" s="62"/>
      <c r="M28" s="62"/>
      <c r="N28" s="85"/>
      <c r="O28" s="86"/>
      <c r="P28" s="86"/>
      <c r="Q28" s="87"/>
      <c r="R28" s="88"/>
      <c r="S28" s="89"/>
      <c r="T28" s="89"/>
      <c r="U28" s="90"/>
    </row>
    <row r="29" spans="1:22" ht="24.95" customHeight="1" x14ac:dyDescent="0.2">
      <c r="A29" s="55"/>
      <c r="B29" s="55"/>
      <c r="C29" s="40" t="s">
        <v>30</v>
      </c>
      <c r="D29" s="41" t="s">
        <v>31</v>
      </c>
      <c r="E29" s="42"/>
      <c r="F29" s="42"/>
      <c r="G29" s="42"/>
      <c r="H29" s="42"/>
      <c r="I29" s="95"/>
      <c r="J29" s="96"/>
      <c r="K29" s="97"/>
      <c r="L29" s="62"/>
      <c r="M29" s="62"/>
      <c r="N29" s="85"/>
      <c r="O29" s="86"/>
      <c r="P29" s="86"/>
      <c r="Q29" s="87"/>
      <c r="R29" s="88"/>
      <c r="S29" s="89"/>
      <c r="T29" s="89"/>
      <c r="U29" s="90"/>
    </row>
    <row r="30" spans="1:22" ht="24.95" customHeight="1" x14ac:dyDescent="0.2">
      <c r="A30" s="55"/>
      <c r="B30" s="55"/>
      <c r="C30" s="40"/>
      <c r="D30" s="92" t="str">
        <f>'[1]DUPA (BLDG. 3)'!E201</f>
        <v>Removal of Existing Vinyl Tiles</v>
      </c>
      <c r="E30" s="42"/>
      <c r="F30" s="42"/>
      <c r="G30" s="42"/>
      <c r="H30" s="42"/>
      <c r="I30" s="43"/>
      <c r="J30" s="60">
        <f>R30/R38</f>
        <v>6.2808054318713433E-2</v>
      </c>
      <c r="K30" s="61">
        <f>S30/$R$38</f>
        <v>0</v>
      </c>
      <c r="L30" s="62" t="str">
        <f>'[1]DUPA (BLDG. 3)'!E202</f>
        <v>sq.m.</v>
      </c>
      <c r="M30" s="93">
        <f>'[1]DUPA (BLDG. 3)'!E204</f>
        <v>725.46</v>
      </c>
      <c r="N30" s="63">
        <f>'[1]DUPA (BLDG. 3)'!J240</f>
        <v>33.071871640062852</v>
      </c>
      <c r="O30" s="64"/>
      <c r="P30" s="64"/>
      <c r="Q30" s="65"/>
      <c r="R30" s="66">
        <f>ROUND(M30*N30,2)</f>
        <v>23992.32</v>
      </c>
      <c r="S30" s="67"/>
      <c r="T30" s="67"/>
      <c r="U30" s="68"/>
    </row>
    <row r="31" spans="1:22" ht="24.95" customHeight="1" x14ac:dyDescent="0.2">
      <c r="A31" s="55"/>
      <c r="B31" s="55"/>
      <c r="C31" s="91"/>
      <c r="D31" s="92" t="str">
        <f>'[1]DUPA (BLDG. 3)'!E249</f>
        <v>Installation of 6" X 36" Vinyl Wood Tiles</v>
      </c>
      <c r="E31" s="42"/>
      <c r="F31" s="42"/>
      <c r="G31" s="42"/>
      <c r="H31" s="42"/>
      <c r="I31" s="43"/>
      <c r="J31" s="60">
        <f>R31/R38</f>
        <v>0.73975942888365465</v>
      </c>
      <c r="K31" s="61">
        <f>S31/$R$38</f>
        <v>0</v>
      </c>
      <c r="L31" s="62" t="str">
        <f>'[1]DUPA (BLDG. 3)'!E250</f>
        <v>sq.m.</v>
      </c>
      <c r="M31" s="93">
        <f>'[1]DUPA (BLDG. 3)'!E252</f>
        <v>725.46</v>
      </c>
      <c r="N31" s="63">
        <f>'[1]DUPA (BLDG. 3)'!J288</f>
        <v>389.52375044799163</v>
      </c>
      <c r="O31" s="64"/>
      <c r="P31" s="64"/>
      <c r="Q31" s="65"/>
      <c r="R31" s="66">
        <f>ROUND(M31*N31,2)</f>
        <v>282583.90000000002</v>
      </c>
      <c r="S31" s="67"/>
      <c r="T31" s="67"/>
      <c r="U31" s="68"/>
    </row>
    <row r="32" spans="1:22" ht="24.95" customHeight="1" x14ac:dyDescent="0.2">
      <c r="A32" s="55"/>
      <c r="B32" s="55"/>
      <c r="C32" s="91"/>
      <c r="D32" s="92"/>
      <c r="E32" s="42"/>
      <c r="F32" s="42"/>
      <c r="G32" s="42"/>
      <c r="H32" s="42"/>
      <c r="I32" s="72" t="s">
        <v>32</v>
      </c>
      <c r="J32" s="73">
        <f>SUM(J30:J31)</f>
        <v>0.80256748320236804</v>
      </c>
      <c r="K32" s="74"/>
      <c r="L32" s="62"/>
      <c r="M32" s="62"/>
      <c r="N32" s="75"/>
      <c r="O32" s="76"/>
      <c r="P32" s="76"/>
      <c r="Q32" s="77"/>
      <c r="R32" s="78">
        <f>SUM(R30:U31)</f>
        <v>306576.22000000003</v>
      </c>
      <c r="S32" s="79"/>
      <c r="T32" s="79"/>
      <c r="U32" s="80"/>
    </row>
    <row r="33" spans="1:22" ht="24.95" customHeight="1" x14ac:dyDescent="0.2">
      <c r="A33" s="55"/>
      <c r="B33" s="55"/>
      <c r="C33" s="91"/>
      <c r="D33" s="92"/>
      <c r="E33" s="42"/>
      <c r="F33" s="42"/>
      <c r="G33" s="42"/>
      <c r="H33" s="42"/>
      <c r="I33" s="82"/>
      <c r="J33" s="83"/>
      <c r="K33" s="84"/>
      <c r="L33" s="62"/>
      <c r="M33" s="62"/>
      <c r="N33" s="85"/>
      <c r="O33" s="86"/>
      <c r="P33" s="86"/>
      <c r="Q33" s="87"/>
      <c r="R33" s="88"/>
      <c r="S33" s="89"/>
      <c r="T33" s="89"/>
      <c r="U33" s="90"/>
    </row>
    <row r="34" spans="1:22" ht="24.95" customHeight="1" x14ac:dyDescent="0.2">
      <c r="A34" s="55"/>
      <c r="B34" s="55"/>
      <c r="C34" s="40" t="s">
        <v>33</v>
      </c>
      <c r="D34" s="41" t="s">
        <v>34</v>
      </c>
      <c r="E34" s="42"/>
      <c r="F34" s="42"/>
      <c r="G34" s="42"/>
      <c r="H34" s="42"/>
      <c r="I34" s="43"/>
      <c r="J34" s="98"/>
      <c r="K34" s="99"/>
      <c r="L34" s="62"/>
      <c r="M34" s="62"/>
      <c r="N34" s="63"/>
      <c r="O34" s="64"/>
      <c r="P34" s="64"/>
      <c r="Q34" s="65"/>
      <c r="R34" s="66"/>
      <c r="S34" s="67"/>
      <c r="T34" s="67"/>
      <c r="U34" s="68"/>
    </row>
    <row r="35" spans="1:22" ht="24.95" customHeight="1" x14ac:dyDescent="0.2">
      <c r="A35" s="55"/>
      <c r="B35" s="55"/>
      <c r="C35" s="100"/>
      <c r="D35" s="101" t="str">
        <f>'[1]DUPA 4A (GF)'!E292</f>
        <v>Painting of Wood Surface</v>
      </c>
      <c r="E35" s="42"/>
      <c r="F35" s="42"/>
      <c r="G35" s="42"/>
      <c r="H35" s="42"/>
      <c r="I35" s="82"/>
      <c r="J35" s="60">
        <f>R35/R38</f>
        <v>4.6119429210361038E-2</v>
      </c>
      <c r="K35" s="61">
        <f>S35/$R$38</f>
        <v>0</v>
      </c>
      <c r="L35" s="102" t="str">
        <f>'[1]DUPA (BLDG. 3)'!E296</f>
        <v>sq.m.</v>
      </c>
      <c r="M35" s="102">
        <f>'[1]DUPA (BLDG. 3)'!E298</f>
        <v>129.21</v>
      </c>
      <c r="N35" s="63">
        <f>'[1]DUPA (BLDG. 3)'!J335</f>
        <v>136.34672238990791</v>
      </c>
      <c r="O35" s="64"/>
      <c r="P35" s="64"/>
      <c r="Q35" s="65"/>
      <c r="R35" s="66">
        <f>ROUND(M35*N35,2)</f>
        <v>17617.36</v>
      </c>
      <c r="S35" s="67"/>
      <c r="T35" s="67"/>
      <c r="U35" s="68"/>
    </row>
    <row r="36" spans="1:22" ht="24.95" customHeight="1" x14ac:dyDescent="0.2">
      <c r="A36" s="55"/>
      <c r="B36" s="55"/>
      <c r="C36" s="100"/>
      <c r="D36" s="103" t="str">
        <f>'[1]DUPA (BLDG. 3)'!E342</f>
        <v>Painting of Masonry Surface</v>
      </c>
      <c r="E36" s="42"/>
      <c r="F36" s="42"/>
      <c r="G36" s="42"/>
      <c r="H36" s="42"/>
      <c r="I36" s="82"/>
      <c r="J36" s="60">
        <f>R36/R38</f>
        <v>4.6058957107006193E-2</v>
      </c>
      <c r="K36" s="61">
        <f>S36/$R$38</f>
        <v>0</v>
      </c>
      <c r="L36" s="102" t="str">
        <f>'[1]DUPA (BLDG. 3)'!E343</f>
        <v>sq.m.</v>
      </c>
      <c r="M36" s="102">
        <f>'[1]DUPA (BLDG. 3)'!E345</f>
        <v>151.94399999999999</v>
      </c>
      <c r="N36" s="63">
        <f>'[1]DUPA (BLDG. 3)'!J382</f>
        <v>115.79437161059337</v>
      </c>
      <c r="O36" s="64"/>
      <c r="P36" s="64"/>
      <c r="Q36" s="65"/>
      <c r="R36" s="66">
        <f>ROUND(M36*N36,2)</f>
        <v>17594.259999999998</v>
      </c>
      <c r="S36" s="67"/>
      <c r="T36" s="67"/>
      <c r="U36" s="68"/>
    </row>
    <row r="37" spans="1:22" ht="24.95" customHeight="1" x14ac:dyDescent="0.2">
      <c r="A37" s="55"/>
      <c r="B37" s="55"/>
      <c r="C37" s="100"/>
      <c r="D37" s="70"/>
      <c r="E37" s="42"/>
      <c r="F37" s="42"/>
      <c r="G37" s="42"/>
      <c r="H37" s="42"/>
      <c r="I37" s="72" t="s">
        <v>35</v>
      </c>
      <c r="J37" s="104">
        <f>SUM(J35:K36)</f>
        <v>9.2178386317367231E-2</v>
      </c>
      <c r="K37" s="105"/>
      <c r="L37" s="102"/>
      <c r="M37" s="102"/>
      <c r="N37" s="75"/>
      <c r="O37" s="76"/>
      <c r="P37" s="76"/>
      <c r="Q37" s="77"/>
      <c r="R37" s="106">
        <f>SUM(R35:U36)</f>
        <v>35211.619999999995</v>
      </c>
      <c r="S37" s="107"/>
      <c r="T37" s="107"/>
      <c r="U37" s="108"/>
    </row>
    <row r="38" spans="1:22" ht="24.95" customHeight="1" x14ac:dyDescent="0.2">
      <c r="A38" s="109"/>
      <c r="B38" s="109"/>
      <c r="C38" s="110"/>
      <c r="D38" s="111" t="s">
        <v>36</v>
      </c>
      <c r="E38" s="112"/>
      <c r="F38" s="112"/>
      <c r="G38" s="112"/>
      <c r="H38" s="112"/>
      <c r="I38" s="113"/>
      <c r="J38" s="114">
        <f>SUM(J22+J27+J32+J37)</f>
        <v>0.99999999999999989</v>
      </c>
      <c r="K38" s="115"/>
      <c r="L38" s="116"/>
      <c r="M38" s="117"/>
      <c r="N38" s="118"/>
      <c r="O38" s="119"/>
      <c r="P38" s="119"/>
      <c r="Q38" s="120"/>
      <c r="R38" s="121">
        <f>SUM(R22+R27+R32+R37)</f>
        <v>381994.32</v>
      </c>
      <c r="S38" s="122"/>
      <c r="T38" s="122"/>
      <c r="U38" s="123"/>
      <c r="V38" s="69"/>
    </row>
    <row r="39" spans="1:22" ht="24.95" customHeight="1" x14ac:dyDescent="0.2">
      <c r="A39" s="109"/>
      <c r="B39" s="109"/>
      <c r="C39" s="124" t="s">
        <v>37</v>
      </c>
      <c r="D39" s="125"/>
      <c r="E39" s="125"/>
      <c r="F39" s="125"/>
      <c r="G39" s="125"/>
      <c r="H39" s="125"/>
      <c r="I39" s="126"/>
      <c r="J39" s="127"/>
      <c r="K39" s="128"/>
      <c r="L39" s="129"/>
      <c r="M39" s="130"/>
      <c r="N39" s="131"/>
      <c r="O39" s="132"/>
      <c r="P39" s="132"/>
      <c r="Q39" s="133"/>
      <c r="R39" s="134">
        <f>R38</f>
        <v>381994.32</v>
      </c>
      <c r="S39" s="135"/>
      <c r="T39" s="135"/>
      <c r="U39" s="136"/>
    </row>
    <row r="40" spans="1:22" ht="9.9499999999999993" customHeight="1" thickBot="1" x14ac:dyDescent="0.25">
      <c r="A40" s="109"/>
      <c r="B40" s="109"/>
      <c r="C40" s="137"/>
      <c r="D40" s="138"/>
      <c r="E40" s="139"/>
      <c r="F40" s="139"/>
      <c r="G40" s="139"/>
      <c r="H40" s="139"/>
      <c r="I40" s="140"/>
      <c r="J40" s="141"/>
      <c r="K40" s="142"/>
      <c r="L40" s="143"/>
      <c r="M40" s="144"/>
      <c r="N40" s="145"/>
      <c r="O40" s="146"/>
      <c r="P40" s="146"/>
      <c r="Q40" s="147"/>
      <c r="R40" s="148"/>
      <c r="S40" s="149"/>
      <c r="T40" s="149"/>
      <c r="U40" s="150"/>
    </row>
    <row r="41" spans="1:22" ht="30" customHeight="1" thickTop="1" x14ac:dyDescent="0.2">
      <c r="A41" s="109"/>
      <c r="B41" s="109"/>
      <c r="C41" s="151" t="s">
        <v>15</v>
      </c>
      <c r="D41" s="152" t="s">
        <v>16</v>
      </c>
      <c r="E41" s="152"/>
      <c r="F41" s="152"/>
      <c r="G41" s="152"/>
      <c r="H41" s="152"/>
      <c r="I41" s="152"/>
      <c r="J41" s="27" t="s">
        <v>17</v>
      </c>
      <c r="K41" s="27"/>
      <c r="L41" s="28" t="s">
        <v>18</v>
      </c>
      <c r="M41" s="23" t="s">
        <v>19</v>
      </c>
      <c r="N41" s="29" t="s">
        <v>20</v>
      </c>
      <c r="O41" s="30"/>
      <c r="P41" s="30"/>
      <c r="Q41" s="31"/>
      <c r="R41" s="29" t="s">
        <v>21</v>
      </c>
      <c r="S41" s="30"/>
      <c r="T41" s="30"/>
      <c r="U41" s="31"/>
    </row>
    <row r="42" spans="1:22" ht="24.95" customHeight="1" x14ac:dyDescent="0.2">
      <c r="A42" s="109"/>
      <c r="B42" s="109"/>
      <c r="C42" s="33" t="s">
        <v>38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5"/>
    </row>
    <row r="43" spans="1:22" ht="24.95" customHeight="1" x14ac:dyDescent="0.2">
      <c r="A43" s="109"/>
      <c r="B43" s="109"/>
      <c r="C43" s="153" t="s">
        <v>24</v>
      </c>
      <c r="D43" s="154" t="s">
        <v>39</v>
      </c>
      <c r="E43" s="155"/>
      <c r="F43" s="155"/>
      <c r="G43" s="155"/>
      <c r="H43" s="155"/>
      <c r="I43" s="156"/>
      <c r="J43" s="157"/>
      <c r="K43" s="157"/>
      <c r="L43" s="158"/>
      <c r="M43" s="159"/>
      <c r="N43" s="160"/>
      <c r="O43" s="161"/>
      <c r="P43" s="161"/>
      <c r="Q43" s="162"/>
      <c r="R43" s="163"/>
      <c r="S43" s="164"/>
      <c r="T43" s="164"/>
      <c r="U43" s="165"/>
    </row>
    <row r="44" spans="1:22" ht="24.95" customHeight="1" x14ac:dyDescent="0.2">
      <c r="A44" s="109"/>
      <c r="B44" s="109"/>
      <c r="C44" s="166"/>
      <c r="D44" s="167" t="s">
        <v>40</v>
      </c>
      <c r="E44" s="168"/>
      <c r="F44" s="168"/>
      <c r="G44" s="168"/>
      <c r="H44" s="168"/>
      <c r="I44" s="169"/>
      <c r="J44" s="170">
        <f>R44/R94</f>
        <v>0.16445610255482554</v>
      </c>
      <c r="K44" s="171"/>
      <c r="L44" s="172" t="s">
        <v>41</v>
      </c>
      <c r="M44" s="172">
        <v>1</v>
      </c>
      <c r="N44" s="173">
        <v>10000</v>
      </c>
      <c r="O44" s="174"/>
      <c r="P44" s="174"/>
      <c r="Q44" s="175"/>
      <c r="R44" s="176">
        <f>M44*N44</f>
        <v>10000</v>
      </c>
      <c r="S44" s="177"/>
      <c r="T44" s="177"/>
      <c r="U44" s="178"/>
    </row>
    <row r="45" spans="1:22" ht="24.95" customHeight="1" x14ac:dyDescent="0.2">
      <c r="A45" s="109"/>
      <c r="B45" s="109"/>
      <c r="C45" s="166"/>
      <c r="D45" s="167" t="s">
        <v>42</v>
      </c>
      <c r="E45" s="168"/>
      <c r="F45" s="168"/>
      <c r="G45" s="168"/>
      <c r="H45" s="168"/>
      <c r="I45" s="169"/>
      <c r="J45" s="179"/>
      <c r="K45" s="171"/>
      <c r="L45" s="180"/>
      <c r="M45" s="180"/>
      <c r="N45" s="181"/>
      <c r="O45" s="182"/>
      <c r="P45" s="182"/>
      <c r="Q45" s="183"/>
      <c r="R45" s="184"/>
      <c r="S45" s="185"/>
      <c r="T45" s="185"/>
      <c r="U45" s="186"/>
    </row>
    <row r="46" spans="1:22" ht="24.95" customHeight="1" x14ac:dyDescent="0.2">
      <c r="A46" s="109"/>
      <c r="B46" s="109"/>
      <c r="C46" s="166"/>
      <c r="D46" s="167" t="s">
        <v>43</v>
      </c>
      <c r="E46" s="168"/>
      <c r="F46" s="168"/>
      <c r="G46" s="168"/>
      <c r="H46" s="168"/>
      <c r="I46" s="169"/>
      <c r="J46" s="179"/>
      <c r="K46" s="171"/>
      <c r="L46" s="180"/>
      <c r="M46" s="180"/>
      <c r="N46" s="181"/>
      <c r="O46" s="182"/>
      <c r="P46" s="182"/>
      <c r="Q46" s="183"/>
      <c r="R46" s="184"/>
      <c r="S46" s="185"/>
      <c r="T46" s="185"/>
      <c r="U46" s="186"/>
    </row>
    <row r="47" spans="1:22" ht="24.95" customHeight="1" x14ac:dyDescent="0.2">
      <c r="A47" s="109"/>
      <c r="B47" s="109"/>
      <c r="C47" s="187"/>
      <c r="D47" s="167" t="s">
        <v>44</v>
      </c>
      <c r="E47" s="168"/>
      <c r="F47" s="168"/>
      <c r="G47" s="168"/>
      <c r="H47" s="168"/>
      <c r="I47" s="169"/>
      <c r="J47" s="188"/>
      <c r="K47" s="189"/>
      <c r="L47" s="190"/>
      <c r="M47" s="190"/>
      <c r="N47" s="191"/>
      <c r="O47" s="192"/>
      <c r="P47" s="192"/>
      <c r="Q47" s="193"/>
      <c r="R47" s="194"/>
      <c r="S47" s="195"/>
      <c r="T47" s="195"/>
      <c r="U47" s="196"/>
    </row>
    <row r="48" spans="1:22" ht="24.95" customHeight="1" x14ac:dyDescent="0.2">
      <c r="A48" s="109"/>
      <c r="B48" s="109"/>
      <c r="C48" s="166"/>
      <c r="D48" s="167" t="s">
        <v>45</v>
      </c>
      <c r="E48" s="168"/>
      <c r="F48" s="168"/>
      <c r="G48" s="168"/>
      <c r="H48" s="168"/>
      <c r="I48" s="169"/>
      <c r="J48" s="197">
        <f>R48/R94</f>
        <v>3.2068939998190986E-2</v>
      </c>
      <c r="K48" s="171"/>
      <c r="L48" s="198" t="s">
        <v>46</v>
      </c>
      <c r="M48" s="199">
        <v>1</v>
      </c>
      <c r="N48" s="200">
        <v>1950</v>
      </c>
      <c r="O48" s="201"/>
      <c r="P48" s="201"/>
      <c r="Q48" s="202"/>
      <c r="R48" s="66">
        <f>ROUND(M48*N48,2)</f>
        <v>1950</v>
      </c>
      <c r="S48" s="67"/>
      <c r="T48" s="67"/>
      <c r="U48" s="68"/>
    </row>
    <row r="49" spans="1:21" ht="24.95" customHeight="1" x14ac:dyDescent="0.2">
      <c r="A49" s="109"/>
      <c r="B49" s="109"/>
      <c r="C49" s="166"/>
      <c r="D49" s="167" t="s">
        <v>47</v>
      </c>
      <c r="E49" s="168"/>
      <c r="F49" s="168"/>
      <c r="G49" s="168"/>
      <c r="H49" s="168"/>
      <c r="I49" s="169"/>
      <c r="J49" s="197">
        <f>R49/R94</f>
        <v>7.6965455995658363E-2</v>
      </c>
      <c r="K49" s="171"/>
      <c r="L49" s="198" t="s">
        <v>48</v>
      </c>
      <c r="M49" s="199">
        <v>30</v>
      </c>
      <c r="N49" s="200">
        <v>156</v>
      </c>
      <c r="O49" s="201"/>
      <c r="P49" s="201"/>
      <c r="Q49" s="202"/>
      <c r="R49" s="66">
        <f t="shared" ref="R49:R91" si="0">ROUND(M49*N49,2)</f>
        <v>4680</v>
      </c>
      <c r="S49" s="67"/>
      <c r="T49" s="67"/>
      <c r="U49" s="68"/>
    </row>
    <row r="50" spans="1:21" ht="24.95" customHeight="1" x14ac:dyDescent="0.2">
      <c r="A50" s="109"/>
      <c r="B50" s="109"/>
      <c r="C50" s="166"/>
      <c r="D50" s="167" t="s">
        <v>49</v>
      </c>
      <c r="E50" s="168"/>
      <c r="F50" s="168"/>
      <c r="G50" s="168"/>
      <c r="H50" s="168"/>
      <c r="I50" s="169"/>
      <c r="J50" s="197">
        <f>R50/R94</f>
        <v>8.5517173328509295E-3</v>
      </c>
      <c r="K50" s="171"/>
      <c r="L50" s="198" t="s">
        <v>48</v>
      </c>
      <c r="M50" s="199">
        <v>10</v>
      </c>
      <c r="N50" s="200">
        <v>52</v>
      </c>
      <c r="O50" s="201"/>
      <c r="P50" s="201"/>
      <c r="Q50" s="202"/>
      <c r="R50" s="66">
        <f t="shared" si="0"/>
        <v>520</v>
      </c>
      <c r="S50" s="67"/>
      <c r="T50" s="67"/>
      <c r="U50" s="68"/>
    </row>
    <row r="51" spans="1:21" ht="24.95" customHeight="1" x14ac:dyDescent="0.2">
      <c r="A51" s="109"/>
      <c r="B51" s="109"/>
      <c r="C51" s="166"/>
      <c r="D51" s="167" t="s">
        <v>50</v>
      </c>
      <c r="E51" s="168"/>
      <c r="F51" s="168"/>
      <c r="G51" s="168"/>
      <c r="H51" s="168"/>
      <c r="I51" s="169"/>
      <c r="J51" s="197">
        <f>R51/R94</f>
        <v>4.2758586664254646E-2</v>
      </c>
      <c r="K51" s="171"/>
      <c r="L51" s="198" t="s">
        <v>48</v>
      </c>
      <c r="M51" s="199">
        <v>10</v>
      </c>
      <c r="N51" s="200">
        <v>260</v>
      </c>
      <c r="O51" s="201"/>
      <c r="P51" s="201"/>
      <c r="Q51" s="202"/>
      <c r="R51" s="66">
        <f t="shared" si="0"/>
        <v>2600</v>
      </c>
      <c r="S51" s="67"/>
      <c r="T51" s="67"/>
      <c r="U51" s="68"/>
    </row>
    <row r="52" spans="1:21" ht="24.95" customHeight="1" x14ac:dyDescent="0.2">
      <c r="A52" s="109"/>
      <c r="B52" s="109"/>
      <c r="C52" s="166"/>
      <c r="D52" s="167" t="s">
        <v>51</v>
      </c>
      <c r="E52" s="168"/>
      <c r="F52" s="168"/>
      <c r="G52" s="168"/>
      <c r="H52" s="168"/>
      <c r="I52" s="169"/>
      <c r="J52" s="197">
        <f>R52/R94</f>
        <v>5.3448233330318307E-3</v>
      </c>
      <c r="K52" s="171"/>
      <c r="L52" s="198" t="s">
        <v>46</v>
      </c>
      <c r="M52" s="199">
        <v>10</v>
      </c>
      <c r="N52" s="200">
        <v>32.5</v>
      </c>
      <c r="O52" s="201"/>
      <c r="P52" s="201"/>
      <c r="Q52" s="202"/>
      <c r="R52" s="66">
        <f t="shared" si="0"/>
        <v>325</v>
      </c>
      <c r="S52" s="67"/>
      <c r="T52" s="67"/>
      <c r="U52" s="68"/>
    </row>
    <row r="53" spans="1:21" ht="24.95" customHeight="1" x14ac:dyDescent="0.2">
      <c r="A53" s="109"/>
      <c r="B53" s="109"/>
      <c r="C53" s="166"/>
      <c r="D53" s="167" t="s">
        <v>52</v>
      </c>
      <c r="E53" s="168"/>
      <c r="F53" s="168"/>
      <c r="G53" s="168"/>
      <c r="H53" s="168"/>
      <c r="I53" s="169"/>
      <c r="J53" s="197">
        <f>R53/R94</f>
        <v>5.3448233330318307E-3</v>
      </c>
      <c r="K53" s="171"/>
      <c r="L53" s="198" t="s">
        <v>46</v>
      </c>
      <c r="M53" s="199">
        <v>10</v>
      </c>
      <c r="N53" s="200">
        <v>32.5</v>
      </c>
      <c r="O53" s="201"/>
      <c r="P53" s="201"/>
      <c r="Q53" s="202"/>
      <c r="R53" s="66">
        <f t="shared" si="0"/>
        <v>325</v>
      </c>
      <c r="S53" s="67"/>
      <c r="T53" s="67"/>
      <c r="U53" s="68"/>
    </row>
    <row r="54" spans="1:21" ht="24.95" customHeight="1" x14ac:dyDescent="0.2">
      <c r="A54" s="109"/>
      <c r="B54" s="109"/>
      <c r="C54" s="166"/>
      <c r="D54" s="167" t="s">
        <v>53</v>
      </c>
      <c r="E54" s="168"/>
      <c r="F54" s="168"/>
      <c r="G54" s="168"/>
      <c r="H54" s="168"/>
      <c r="I54" s="169"/>
      <c r="J54" s="197">
        <f>R54/R94</f>
        <v>5.3448233330318307E-3</v>
      </c>
      <c r="K54" s="171"/>
      <c r="L54" s="198" t="s">
        <v>46</v>
      </c>
      <c r="M54" s="199">
        <v>10</v>
      </c>
      <c r="N54" s="200">
        <v>32.5</v>
      </c>
      <c r="O54" s="201"/>
      <c r="P54" s="201"/>
      <c r="Q54" s="202"/>
      <c r="R54" s="66">
        <f t="shared" si="0"/>
        <v>325</v>
      </c>
      <c r="S54" s="67"/>
      <c r="T54" s="67"/>
      <c r="U54" s="68"/>
    </row>
    <row r="55" spans="1:21" ht="24.95" customHeight="1" x14ac:dyDescent="0.2">
      <c r="A55" s="109"/>
      <c r="B55" s="109"/>
      <c r="C55" s="166"/>
      <c r="D55" s="167" t="s">
        <v>54</v>
      </c>
      <c r="E55" s="168"/>
      <c r="F55" s="168"/>
      <c r="G55" s="168"/>
      <c r="H55" s="168"/>
      <c r="I55" s="169"/>
      <c r="J55" s="197">
        <f>R55/R94</f>
        <v>4.2758586664254647E-3</v>
      </c>
      <c r="K55" s="171"/>
      <c r="L55" s="198" t="s">
        <v>46</v>
      </c>
      <c r="M55" s="199">
        <v>10</v>
      </c>
      <c r="N55" s="200">
        <v>26</v>
      </c>
      <c r="O55" s="201"/>
      <c r="P55" s="201"/>
      <c r="Q55" s="202"/>
      <c r="R55" s="66">
        <f t="shared" si="0"/>
        <v>260</v>
      </c>
      <c r="S55" s="67"/>
      <c r="T55" s="67"/>
      <c r="U55" s="68"/>
    </row>
    <row r="56" spans="1:21" ht="24.95" customHeight="1" x14ac:dyDescent="0.2">
      <c r="A56" s="109"/>
      <c r="B56" s="109"/>
      <c r="C56" s="166"/>
      <c r="D56" s="203" t="s">
        <v>26</v>
      </c>
      <c r="E56" s="204"/>
      <c r="F56" s="204"/>
      <c r="G56" s="204"/>
      <c r="H56" s="204"/>
      <c r="I56" s="205"/>
      <c r="J56" s="206">
        <f>SUM(J44:K55)</f>
        <v>0.34511113121130144</v>
      </c>
      <c r="K56" s="171"/>
      <c r="L56" s="198"/>
      <c r="M56" s="199"/>
      <c r="N56" s="200"/>
      <c r="O56" s="201"/>
      <c r="P56" s="201"/>
      <c r="Q56" s="202"/>
      <c r="R56" s="207">
        <f>SUM(R44:U55)</f>
        <v>20985</v>
      </c>
      <c r="S56" s="208"/>
      <c r="T56" s="208"/>
      <c r="U56" s="209"/>
    </row>
    <row r="57" spans="1:21" ht="24.95" customHeight="1" x14ac:dyDescent="0.2">
      <c r="A57" s="109"/>
      <c r="B57" s="109"/>
      <c r="C57" s="166"/>
      <c r="D57" s="167"/>
      <c r="E57" s="168"/>
      <c r="F57" s="168"/>
      <c r="G57" s="168"/>
      <c r="H57" s="168"/>
      <c r="I57" s="169"/>
      <c r="J57" s="197"/>
      <c r="K57" s="171"/>
      <c r="L57" s="198"/>
      <c r="M57" s="199"/>
      <c r="N57" s="200"/>
      <c r="O57" s="201"/>
      <c r="P57" s="201"/>
      <c r="Q57" s="202"/>
      <c r="R57" s="66"/>
      <c r="S57" s="67"/>
      <c r="T57" s="67"/>
      <c r="U57" s="68"/>
    </row>
    <row r="58" spans="1:21" ht="24.95" customHeight="1" x14ac:dyDescent="0.2">
      <c r="A58" s="109"/>
      <c r="B58" s="109"/>
      <c r="C58" s="210" t="s">
        <v>27</v>
      </c>
      <c r="D58" s="211" t="s">
        <v>55</v>
      </c>
      <c r="E58" s="212"/>
      <c r="F58" s="212"/>
      <c r="G58" s="212"/>
      <c r="H58" s="212"/>
      <c r="I58" s="213"/>
      <c r="J58" s="197"/>
      <c r="K58" s="171"/>
      <c r="L58" s="198"/>
      <c r="M58" s="199"/>
      <c r="N58" s="200"/>
      <c r="O58" s="201"/>
      <c r="P58" s="201"/>
      <c r="Q58" s="202"/>
      <c r="R58" s="66"/>
      <c r="S58" s="67"/>
      <c r="T58" s="67"/>
      <c r="U58" s="68"/>
    </row>
    <row r="59" spans="1:21" ht="24.95" customHeight="1" x14ac:dyDescent="0.2">
      <c r="A59" s="109"/>
      <c r="B59" s="109"/>
      <c r="C59" s="166"/>
      <c r="D59" s="167" t="s">
        <v>56</v>
      </c>
      <c r="E59" s="168"/>
      <c r="F59" s="168"/>
      <c r="G59" s="168"/>
      <c r="H59" s="168"/>
      <c r="I59" s="169"/>
      <c r="J59" s="197">
        <f>R59/R94</f>
        <v>0.16034469999095491</v>
      </c>
      <c r="K59" s="171"/>
      <c r="L59" s="198" t="s">
        <v>46</v>
      </c>
      <c r="M59" s="199">
        <v>65</v>
      </c>
      <c r="N59" s="200">
        <v>150</v>
      </c>
      <c r="O59" s="201"/>
      <c r="P59" s="201"/>
      <c r="Q59" s="202"/>
      <c r="R59" s="66">
        <f t="shared" si="0"/>
        <v>9750</v>
      </c>
      <c r="S59" s="67"/>
      <c r="T59" s="67"/>
      <c r="U59" s="68"/>
    </row>
    <row r="60" spans="1:21" ht="24.95" customHeight="1" x14ac:dyDescent="0.2">
      <c r="A60" s="109"/>
      <c r="B60" s="109"/>
      <c r="C60" s="166"/>
      <c r="D60" s="167" t="s">
        <v>57</v>
      </c>
      <c r="E60" s="168"/>
      <c r="F60" s="168"/>
      <c r="G60" s="168"/>
      <c r="H60" s="168"/>
      <c r="I60" s="169"/>
      <c r="J60" s="197">
        <f>R60/R94</f>
        <v>1.2334207691611917E-2</v>
      </c>
      <c r="K60" s="171"/>
      <c r="L60" s="198" t="s">
        <v>46</v>
      </c>
      <c r="M60" s="199">
        <v>5</v>
      </c>
      <c r="N60" s="200">
        <v>150</v>
      </c>
      <c r="O60" s="201"/>
      <c r="P60" s="201"/>
      <c r="Q60" s="202"/>
      <c r="R60" s="66">
        <f t="shared" si="0"/>
        <v>750</v>
      </c>
      <c r="S60" s="67"/>
      <c r="T60" s="67"/>
      <c r="U60" s="68"/>
    </row>
    <row r="61" spans="1:21" ht="24.95" customHeight="1" x14ac:dyDescent="0.2">
      <c r="A61" s="109"/>
      <c r="B61" s="109"/>
      <c r="C61" s="166"/>
      <c r="D61" s="167" t="s">
        <v>58</v>
      </c>
      <c r="E61" s="168"/>
      <c r="F61" s="168"/>
      <c r="G61" s="168"/>
      <c r="H61" s="168"/>
      <c r="I61" s="169"/>
      <c r="J61" s="197">
        <f>R61/R94</f>
        <v>1.2827575999276393E-2</v>
      </c>
      <c r="K61" s="171"/>
      <c r="L61" s="198" t="s">
        <v>46</v>
      </c>
      <c r="M61" s="199">
        <v>30</v>
      </c>
      <c r="N61" s="200">
        <v>26</v>
      </c>
      <c r="O61" s="201"/>
      <c r="P61" s="201"/>
      <c r="Q61" s="202"/>
      <c r="R61" s="66">
        <f t="shared" si="0"/>
        <v>780</v>
      </c>
      <c r="S61" s="67"/>
      <c r="T61" s="67"/>
      <c r="U61" s="68"/>
    </row>
    <row r="62" spans="1:21" ht="24.95" customHeight="1" x14ac:dyDescent="0.2">
      <c r="A62" s="109"/>
      <c r="B62" s="109"/>
      <c r="C62" s="166"/>
      <c r="D62" s="167" t="s">
        <v>59</v>
      </c>
      <c r="E62" s="168"/>
      <c r="F62" s="168"/>
      <c r="G62" s="168"/>
      <c r="H62" s="168"/>
      <c r="I62" s="169"/>
      <c r="J62" s="197">
        <f>R62/R94</f>
        <v>6.4137879996381967E-3</v>
      </c>
      <c r="K62" s="171"/>
      <c r="L62" s="198" t="s">
        <v>46</v>
      </c>
      <c r="M62" s="199">
        <v>15</v>
      </c>
      <c r="N62" s="200">
        <v>26</v>
      </c>
      <c r="O62" s="201"/>
      <c r="P62" s="201"/>
      <c r="Q62" s="202"/>
      <c r="R62" s="66">
        <f t="shared" si="0"/>
        <v>390</v>
      </c>
      <c r="S62" s="67"/>
      <c r="T62" s="67"/>
      <c r="U62" s="68"/>
    </row>
    <row r="63" spans="1:21" ht="24.95" customHeight="1" x14ac:dyDescent="0.2">
      <c r="A63" s="109"/>
      <c r="B63" s="109"/>
      <c r="C63" s="166"/>
      <c r="D63" s="167" t="s">
        <v>60</v>
      </c>
      <c r="E63" s="168"/>
      <c r="F63" s="168"/>
      <c r="G63" s="168"/>
      <c r="H63" s="168"/>
      <c r="I63" s="169"/>
      <c r="J63" s="197">
        <f>R63/R94</f>
        <v>9.6206819994572954E-3</v>
      </c>
      <c r="K63" s="171"/>
      <c r="L63" s="198" t="s">
        <v>46</v>
      </c>
      <c r="M63" s="199">
        <v>15</v>
      </c>
      <c r="N63" s="200">
        <v>39</v>
      </c>
      <c r="O63" s="201"/>
      <c r="P63" s="201"/>
      <c r="Q63" s="202"/>
      <c r="R63" s="66">
        <f t="shared" si="0"/>
        <v>585</v>
      </c>
      <c r="S63" s="67"/>
      <c r="T63" s="67"/>
      <c r="U63" s="68"/>
    </row>
    <row r="64" spans="1:21" ht="24.95" customHeight="1" x14ac:dyDescent="0.2">
      <c r="A64" s="109"/>
      <c r="B64" s="109"/>
      <c r="C64" s="166"/>
      <c r="D64" s="167" t="s">
        <v>61</v>
      </c>
      <c r="E64" s="168"/>
      <c r="F64" s="168"/>
      <c r="G64" s="168"/>
      <c r="H64" s="168"/>
      <c r="I64" s="169"/>
      <c r="J64" s="197">
        <f>R64/R94</f>
        <v>2.8862045998371885E-2</v>
      </c>
      <c r="K64" s="171"/>
      <c r="L64" s="198" t="s">
        <v>48</v>
      </c>
      <c r="M64" s="199">
        <v>45</v>
      </c>
      <c r="N64" s="200">
        <v>39</v>
      </c>
      <c r="O64" s="201"/>
      <c r="P64" s="201"/>
      <c r="Q64" s="202"/>
      <c r="R64" s="66">
        <f t="shared" si="0"/>
        <v>1755</v>
      </c>
      <c r="S64" s="67"/>
      <c r="T64" s="67"/>
      <c r="U64" s="68"/>
    </row>
    <row r="65" spans="1:21" ht="24.95" customHeight="1" x14ac:dyDescent="0.2">
      <c r="A65" s="109"/>
      <c r="B65" s="109"/>
      <c r="C65" s="166"/>
      <c r="D65" s="167" t="s">
        <v>62</v>
      </c>
      <c r="E65" s="168"/>
      <c r="F65" s="168"/>
      <c r="G65" s="168"/>
      <c r="H65" s="168"/>
      <c r="I65" s="169"/>
      <c r="J65" s="197">
        <f>R65/R94</f>
        <v>1.1224128999366844E-2</v>
      </c>
      <c r="K65" s="171"/>
      <c r="L65" s="198" t="s">
        <v>48</v>
      </c>
      <c r="M65" s="199">
        <v>15</v>
      </c>
      <c r="N65" s="200">
        <v>45.5</v>
      </c>
      <c r="O65" s="201"/>
      <c r="P65" s="201"/>
      <c r="Q65" s="202"/>
      <c r="R65" s="66">
        <f t="shared" si="0"/>
        <v>682.5</v>
      </c>
      <c r="S65" s="67"/>
      <c r="T65" s="67"/>
      <c r="U65" s="68"/>
    </row>
    <row r="66" spans="1:21" ht="24.95" customHeight="1" x14ac:dyDescent="0.2">
      <c r="A66" s="109"/>
      <c r="B66" s="109"/>
      <c r="C66" s="166"/>
      <c r="D66" s="167" t="s">
        <v>63</v>
      </c>
      <c r="E66" s="168"/>
      <c r="F66" s="168"/>
      <c r="G66" s="168"/>
      <c r="H66" s="168"/>
      <c r="I66" s="169"/>
      <c r="J66" s="197">
        <f>R66/R94</f>
        <v>9.6206819994572954E-3</v>
      </c>
      <c r="K66" s="171"/>
      <c r="L66" s="198" t="s">
        <v>46</v>
      </c>
      <c r="M66" s="199">
        <v>30</v>
      </c>
      <c r="N66" s="200">
        <v>19.5</v>
      </c>
      <c r="O66" s="201"/>
      <c r="P66" s="201"/>
      <c r="Q66" s="202"/>
      <c r="R66" s="66">
        <f t="shared" si="0"/>
        <v>585</v>
      </c>
      <c r="S66" s="67"/>
      <c r="T66" s="67"/>
      <c r="U66" s="68"/>
    </row>
    <row r="67" spans="1:21" ht="24.95" customHeight="1" x14ac:dyDescent="0.2">
      <c r="A67" s="109"/>
      <c r="B67" s="109"/>
      <c r="C67" s="166"/>
      <c r="D67" s="167" t="s">
        <v>64</v>
      </c>
      <c r="E67" s="168"/>
      <c r="F67" s="168"/>
      <c r="G67" s="168"/>
      <c r="H67" s="168"/>
      <c r="I67" s="169"/>
      <c r="J67" s="197">
        <f>R67/R94</f>
        <v>1.2827575999276393E-2</v>
      </c>
      <c r="K67" s="171"/>
      <c r="L67" s="198" t="s">
        <v>46</v>
      </c>
      <c r="M67" s="199">
        <v>30</v>
      </c>
      <c r="N67" s="200">
        <v>26</v>
      </c>
      <c r="O67" s="201"/>
      <c r="P67" s="201"/>
      <c r="Q67" s="202"/>
      <c r="R67" s="66">
        <f t="shared" si="0"/>
        <v>780</v>
      </c>
      <c r="S67" s="67"/>
      <c r="T67" s="67"/>
      <c r="U67" s="68"/>
    </row>
    <row r="68" spans="1:21" ht="24.95" customHeight="1" x14ac:dyDescent="0.2">
      <c r="A68" s="109"/>
      <c r="B68" s="109"/>
      <c r="C68" s="166"/>
      <c r="D68" s="167" t="s">
        <v>65</v>
      </c>
      <c r="E68" s="168"/>
      <c r="F68" s="168"/>
      <c r="G68" s="168"/>
      <c r="H68" s="168"/>
      <c r="I68" s="169"/>
      <c r="J68" s="197">
        <f>R68/R94</f>
        <v>1.9241363998914591E-2</v>
      </c>
      <c r="K68" s="171"/>
      <c r="L68" s="198" t="s">
        <v>48</v>
      </c>
      <c r="M68" s="199">
        <v>30</v>
      </c>
      <c r="N68" s="200">
        <v>39</v>
      </c>
      <c r="O68" s="201"/>
      <c r="P68" s="201"/>
      <c r="Q68" s="202"/>
      <c r="R68" s="66">
        <f t="shared" si="0"/>
        <v>1170</v>
      </c>
      <c r="S68" s="67"/>
      <c r="T68" s="67"/>
      <c r="U68" s="68"/>
    </row>
    <row r="69" spans="1:21" ht="24.95" customHeight="1" x14ac:dyDescent="0.2">
      <c r="A69" s="109"/>
      <c r="B69" s="109"/>
      <c r="C69" s="166"/>
      <c r="D69" s="167" t="s">
        <v>66</v>
      </c>
      <c r="E69" s="168"/>
      <c r="F69" s="168"/>
      <c r="G69" s="168"/>
      <c r="H69" s="168"/>
      <c r="I69" s="169"/>
      <c r="J69" s="197">
        <f>R69/R94</f>
        <v>1.2827575999276393E-2</v>
      </c>
      <c r="K69" s="171"/>
      <c r="L69" s="198" t="s">
        <v>46</v>
      </c>
      <c r="M69" s="199">
        <v>30</v>
      </c>
      <c r="N69" s="200">
        <v>26</v>
      </c>
      <c r="O69" s="201"/>
      <c r="P69" s="201"/>
      <c r="Q69" s="202"/>
      <c r="R69" s="66">
        <f t="shared" si="0"/>
        <v>780</v>
      </c>
      <c r="S69" s="67"/>
      <c r="T69" s="67"/>
      <c r="U69" s="68"/>
    </row>
    <row r="70" spans="1:21" ht="24.95" customHeight="1" x14ac:dyDescent="0.2">
      <c r="A70" s="109"/>
      <c r="B70" s="109"/>
      <c r="C70" s="166"/>
      <c r="D70" s="167" t="s">
        <v>67</v>
      </c>
      <c r="E70" s="168"/>
      <c r="F70" s="168"/>
      <c r="G70" s="168"/>
      <c r="H70" s="168"/>
      <c r="I70" s="169"/>
      <c r="J70" s="197">
        <f>R70/R94</f>
        <v>1.2827575999276393E-2</v>
      </c>
      <c r="K70" s="171"/>
      <c r="L70" s="198" t="s">
        <v>46</v>
      </c>
      <c r="M70" s="199">
        <v>30</v>
      </c>
      <c r="N70" s="200">
        <v>26</v>
      </c>
      <c r="O70" s="201"/>
      <c r="P70" s="201"/>
      <c r="Q70" s="202"/>
      <c r="R70" s="66">
        <f t="shared" si="0"/>
        <v>780</v>
      </c>
      <c r="S70" s="67"/>
      <c r="T70" s="67"/>
      <c r="U70" s="68"/>
    </row>
    <row r="71" spans="1:21" ht="24.95" customHeight="1" x14ac:dyDescent="0.2">
      <c r="A71" s="109"/>
      <c r="B71" s="109"/>
      <c r="C71" s="166"/>
      <c r="D71" s="167" t="s">
        <v>68</v>
      </c>
      <c r="E71" s="168"/>
      <c r="F71" s="168"/>
      <c r="G71" s="168"/>
      <c r="H71" s="168"/>
      <c r="I71" s="169"/>
      <c r="J71" s="197">
        <f>R71/R94</f>
        <v>6.4137879996381967E-3</v>
      </c>
      <c r="K71" s="171"/>
      <c r="L71" s="198" t="s">
        <v>46</v>
      </c>
      <c r="M71" s="199">
        <v>60</v>
      </c>
      <c r="N71" s="200">
        <v>6.5</v>
      </c>
      <c r="O71" s="201"/>
      <c r="P71" s="201"/>
      <c r="Q71" s="202"/>
      <c r="R71" s="66">
        <f t="shared" si="0"/>
        <v>390</v>
      </c>
      <c r="S71" s="67"/>
      <c r="T71" s="67"/>
      <c r="U71" s="68"/>
    </row>
    <row r="72" spans="1:21" ht="24.95" customHeight="1" x14ac:dyDescent="0.2">
      <c r="A72" s="109"/>
      <c r="B72" s="109"/>
      <c r="C72" s="166"/>
      <c r="D72" s="167" t="s">
        <v>69</v>
      </c>
      <c r="E72" s="168"/>
      <c r="F72" s="168"/>
      <c r="G72" s="168"/>
      <c r="H72" s="168"/>
      <c r="I72" s="169"/>
      <c r="J72" s="197">
        <f>R72/R94</f>
        <v>3.8482727997829182E-2</v>
      </c>
      <c r="K72" s="171"/>
      <c r="L72" s="198" t="s">
        <v>48</v>
      </c>
      <c r="M72" s="199">
        <v>150</v>
      </c>
      <c r="N72" s="200">
        <v>15.6</v>
      </c>
      <c r="O72" s="201"/>
      <c r="P72" s="201"/>
      <c r="Q72" s="202"/>
      <c r="R72" s="66">
        <f t="shared" si="0"/>
        <v>2340</v>
      </c>
      <c r="S72" s="67"/>
      <c r="T72" s="67"/>
      <c r="U72" s="68"/>
    </row>
    <row r="73" spans="1:21" ht="24.95" customHeight="1" x14ac:dyDescent="0.2">
      <c r="A73" s="109"/>
      <c r="B73" s="109"/>
      <c r="C73" s="166"/>
      <c r="D73" s="203" t="s">
        <v>29</v>
      </c>
      <c r="E73" s="204"/>
      <c r="F73" s="204"/>
      <c r="G73" s="204"/>
      <c r="H73" s="204"/>
      <c r="I73" s="205"/>
      <c r="J73" s="206">
        <f>SUM(J59:J72)</f>
        <v>0.35386841867234597</v>
      </c>
      <c r="K73" s="171"/>
      <c r="L73" s="198"/>
      <c r="M73" s="199"/>
      <c r="N73" s="200"/>
      <c r="O73" s="201"/>
      <c r="P73" s="201"/>
      <c r="Q73" s="202"/>
      <c r="R73" s="207">
        <f>SUM(R59:U72)</f>
        <v>21517.5</v>
      </c>
      <c r="S73" s="208"/>
      <c r="T73" s="208"/>
      <c r="U73" s="209"/>
    </row>
    <row r="74" spans="1:21" ht="24.95" customHeight="1" x14ac:dyDescent="0.2">
      <c r="A74" s="109"/>
      <c r="B74" s="109"/>
      <c r="C74" s="166"/>
      <c r="D74" s="167"/>
      <c r="E74" s="168"/>
      <c r="F74" s="168"/>
      <c r="G74" s="168"/>
      <c r="H74" s="168"/>
      <c r="I74" s="169"/>
      <c r="J74" s="197"/>
      <c r="K74" s="171"/>
      <c r="L74" s="198"/>
      <c r="M74" s="199"/>
      <c r="N74" s="200"/>
      <c r="O74" s="201"/>
      <c r="P74" s="201"/>
      <c r="Q74" s="202"/>
      <c r="R74" s="66"/>
      <c r="S74" s="67"/>
      <c r="T74" s="67"/>
      <c r="U74" s="68"/>
    </row>
    <row r="75" spans="1:21" ht="24.95" customHeight="1" x14ac:dyDescent="0.2">
      <c r="A75" s="109"/>
      <c r="B75" s="109"/>
      <c r="C75" s="210" t="s">
        <v>30</v>
      </c>
      <c r="D75" s="211" t="s">
        <v>70</v>
      </c>
      <c r="E75" s="212"/>
      <c r="F75" s="212"/>
      <c r="G75" s="212"/>
      <c r="H75" s="212"/>
      <c r="I75" s="213"/>
      <c r="J75" s="197"/>
      <c r="K75" s="171"/>
      <c r="L75" s="198"/>
      <c r="M75" s="199"/>
      <c r="N75" s="200"/>
      <c r="O75" s="201"/>
      <c r="P75" s="201"/>
      <c r="Q75" s="202"/>
      <c r="R75" s="66"/>
      <c r="S75" s="67"/>
      <c r="T75" s="67"/>
      <c r="U75" s="68"/>
    </row>
    <row r="76" spans="1:21" ht="24.95" customHeight="1" x14ac:dyDescent="0.2">
      <c r="A76" s="109"/>
      <c r="B76" s="109"/>
      <c r="C76" s="166"/>
      <c r="D76" s="167" t="s">
        <v>71</v>
      </c>
      <c r="E76" s="168"/>
      <c r="F76" s="168"/>
      <c r="G76" s="168"/>
      <c r="H76" s="168"/>
      <c r="I76" s="169"/>
      <c r="J76" s="197">
        <f>R76/R94</f>
        <v>4.9336830766447667E-2</v>
      </c>
      <c r="K76" s="171"/>
      <c r="L76" s="198" t="s">
        <v>72</v>
      </c>
      <c r="M76" s="199">
        <v>20</v>
      </c>
      <c r="N76" s="200">
        <v>150</v>
      </c>
      <c r="O76" s="201"/>
      <c r="P76" s="201"/>
      <c r="Q76" s="202"/>
      <c r="R76" s="66">
        <f t="shared" si="0"/>
        <v>3000</v>
      </c>
      <c r="S76" s="67"/>
      <c r="T76" s="67"/>
      <c r="U76" s="68"/>
    </row>
    <row r="77" spans="1:21" ht="24.95" customHeight="1" x14ac:dyDescent="0.2">
      <c r="A77" s="109"/>
      <c r="B77" s="109"/>
      <c r="C77" s="166"/>
      <c r="D77" s="167" t="s">
        <v>73</v>
      </c>
      <c r="E77" s="168"/>
      <c r="F77" s="168"/>
      <c r="G77" s="168"/>
      <c r="H77" s="168"/>
      <c r="I77" s="169"/>
      <c r="J77" s="197">
        <f>R77/R94</f>
        <v>1.9241363998914591E-2</v>
      </c>
      <c r="K77" s="171"/>
      <c r="L77" s="198" t="s">
        <v>48</v>
      </c>
      <c r="M77" s="199">
        <v>30</v>
      </c>
      <c r="N77" s="200">
        <v>39</v>
      </c>
      <c r="O77" s="201"/>
      <c r="P77" s="201"/>
      <c r="Q77" s="202"/>
      <c r="R77" s="66">
        <f t="shared" si="0"/>
        <v>1170</v>
      </c>
      <c r="S77" s="67"/>
      <c r="T77" s="67"/>
      <c r="U77" s="68"/>
    </row>
    <row r="78" spans="1:21" ht="24.95" customHeight="1" x14ac:dyDescent="0.2">
      <c r="A78" s="109"/>
      <c r="B78" s="109"/>
      <c r="C78" s="166"/>
      <c r="D78" s="167" t="s">
        <v>74</v>
      </c>
      <c r="E78" s="168"/>
      <c r="F78" s="168"/>
      <c r="G78" s="168"/>
      <c r="H78" s="168"/>
      <c r="I78" s="169"/>
      <c r="J78" s="197">
        <f>R78/R94</f>
        <v>8.5517173328509295E-3</v>
      </c>
      <c r="K78" s="171"/>
      <c r="L78" s="198" t="s">
        <v>46</v>
      </c>
      <c r="M78" s="199">
        <v>20</v>
      </c>
      <c r="N78" s="200">
        <v>26</v>
      </c>
      <c r="O78" s="201"/>
      <c r="P78" s="201"/>
      <c r="Q78" s="202"/>
      <c r="R78" s="66">
        <f t="shared" si="0"/>
        <v>520</v>
      </c>
      <c r="S78" s="67"/>
      <c r="T78" s="67"/>
      <c r="U78" s="68"/>
    </row>
    <row r="79" spans="1:21" ht="24.95" customHeight="1" x14ac:dyDescent="0.2">
      <c r="A79" s="109"/>
      <c r="B79" s="109"/>
      <c r="C79" s="166"/>
      <c r="D79" s="167" t="s">
        <v>59</v>
      </c>
      <c r="E79" s="168"/>
      <c r="F79" s="168"/>
      <c r="G79" s="168"/>
      <c r="H79" s="168"/>
      <c r="I79" s="169"/>
      <c r="J79" s="197">
        <f>R79/R94</f>
        <v>4.2758586664254647E-3</v>
      </c>
      <c r="K79" s="171"/>
      <c r="L79" s="198" t="s">
        <v>72</v>
      </c>
      <c r="M79" s="199">
        <v>10</v>
      </c>
      <c r="N79" s="200">
        <v>26</v>
      </c>
      <c r="O79" s="201"/>
      <c r="P79" s="201"/>
      <c r="Q79" s="202"/>
      <c r="R79" s="66">
        <f t="shared" si="0"/>
        <v>260</v>
      </c>
      <c r="S79" s="67"/>
      <c r="T79" s="67"/>
      <c r="U79" s="68"/>
    </row>
    <row r="80" spans="1:21" ht="24.95" customHeight="1" x14ac:dyDescent="0.2">
      <c r="A80" s="109"/>
      <c r="B80" s="109"/>
      <c r="C80" s="166"/>
      <c r="D80" s="214"/>
      <c r="E80" s="215"/>
      <c r="F80" s="215"/>
      <c r="G80" s="215"/>
      <c r="H80" s="215"/>
      <c r="I80" s="216"/>
      <c r="J80" s="197"/>
      <c r="K80" s="171"/>
      <c r="L80" s="198"/>
      <c r="M80" s="199"/>
      <c r="N80" s="217"/>
      <c r="O80" s="218"/>
      <c r="P80" s="218"/>
      <c r="Q80" s="219"/>
      <c r="R80" s="220"/>
      <c r="S80" s="221"/>
      <c r="T80" s="221"/>
      <c r="U80" s="222"/>
    </row>
    <row r="81" spans="1:21" ht="24.95" customHeight="1" x14ac:dyDescent="0.2">
      <c r="A81" s="109"/>
      <c r="B81" s="109"/>
      <c r="C81" s="166"/>
      <c r="D81" s="167" t="s">
        <v>75</v>
      </c>
      <c r="E81" s="168"/>
      <c r="F81" s="168"/>
      <c r="G81" s="168"/>
      <c r="H81" s="168"/>
      <c r="I81" s="169"/>
      <c r="J81" s="197">
        <f>R81/R94</f>
        <v>8.9793031994934748E-3</v>
      </c>
      <c r="K81" s="171"/>
      <c r="L81" s="198" t="s">
        <v>72</v>
      </c>
      <c r="M81" s="199">
        <v>7</v>
      </c>
      <c r="N81" s="200">
        <v>78</v>
      </c>
      <c r="O81" s="201"/>
      <c r="P81" s="201"/>
      <c r="Q81" s="202"/>
      <c r="R81" s="66">
        <f t="shared" si="0"/>
        <v>546</v>
      </c>
      <c r="S81" s="67"/>
      <c r="T81" s="67"/>
      <c r="U81" s="68"/>
    </row>
    <row r="82" spans="1:21" ht="24.95" customHeight="1" x14ac:dyDescent="0.2">
      <c r="A82" s="109"/>
      <c r="B82" s="109"/>
      <c r="C82" s="166"/>
      <c r="D82" s="167" t="s">
        <v>76</v>
      </c>
      <c r="E82" s="168"/>
      <c r="F82" s="168"/>
      <c r="G82" s="168"/>
      <c r="H82" s="168"/>
      <c r="I82" s="169"/>
      <c r="J82" s="197">
        <f>R82/R94</f>
        <v>1.2827575999276393E-3</v>
      </c>
      <c r="K82" s="171"/>
      <c r="L82" s="198" t="s">
        <v>72</v>
      </c>
      <c r="M82" s="199">
        <v>1</v>
      </c>
      <c r="N82" s="200">
        <v>78</v>
      </c>
      <c r="O82" s="201"/>
      <c r="P82" s="201"/>
      <c r="Q82" s="202"/>
      <c r="R82" s="66">
        <f t="shared" si="0"/>
        <v>78</v>
      </c>
      <c r="S82" s="67"/>
      <c r="T82" s="67"/>
      <c r="U82" s="68"/>
    </row>
    <row r="83" spans="1:21" ht="24.95" customHeight="1" x14ac:dyDescent="0.2">
      <c r="A83" s="109"/>
      <c r="B83" s="109"/>
      <c r="C83" s="166"/>
      <c r="D83" s="167" t="s">
        <v>61</v>
      </c>
      <c r="E83" s="168"/>
      <c r="F83" s="168"/>
      <c r="G83" s="168"/>
      <c r="H83" s="168"/>
      <c r="I83" s="169"/>
      <c r="J83" s="197">
        <f>R83/R94</f>
        <v>6.4137879996381967E-3</v>
      </c>
      <c r="K83" s="171"/>
      <c r="L83" s="198" t="s">
        <v>48</v>
      </c>
      <c r="M83" s="199">
        <v>10</v>
      </c>
      <c r="N83" s="200">
        <v>39</v>
      </c>
      <c r="O83" s="201"/>
      <c r="P83" s="201"/>
      <c r="Q83" s="202"/>
      <c r="R83" s="66">
        <f t="shared" si="0"/>
        <v>390</v>
      </c>
      <c r="S83" s="67"/>
      <c r="T83" s="67"/>
      <c r="U83" s="68"/>
    </row>
    <row r="84" spans="1:21" ht="24.95" customHeight="1" x14ac:dyDescent="0.2">
      <c r="A84" s="109"/>
      <c r="B84" s="109"/>
      <c r="C84" s="166"/>
      <c r="D84" s="167" t="s">
        <v>77</v>
      </c>
      <c r="E84" s="168"/>
      <c r="F84" s="168"/>
      <c r="G84" s="168"/>
      <c r="H84" s="168"/>
      <c r="I84" s="169"/>
      <c r="J84" s="197">
        <f>R84/R94</f>
        <v>6.4137879996381967E-3</v>
      </c>
      <c r="K84" s="171"/>
      <c r="L84" s="198" t="s">
        <v>48</v>
      </c>
      <c r="M84" s="199">
        <v>10</v>
      </c>
      <c r="N84" s="200">
        <v>39</v>
      </c>
      <c r="O84" s="201"/>
      <c r="P84" s="201"/>
      <c r="Q84" s="202"/>
      <c r="R84" s="66">
        <f t="shared" si="0"/>
        <v>390</v>
      </c>
      <c r="S84" s="67"/>
      <c r="T84" s="67"/>
      <c r="U84" s="68"/>
    </row>
    <row r="85" spans="1:21" ht="24.95" customHeight="1" x14ac:dyDescent="0.2">
      <c r="A85" s="109"/>
      <c r="B85" s="109"/>
      <c r="C85" s="166"/>
      <c r="D85" s="167" t="s">
        <v>78</v>
      </c>
      <c r="E85" s="168"/>
      <c r="F85" s="168"/>
      <c r="G85" s="168"/>
      <c r="H85" s="168"/>
      <c r="I85" s="169"/>
      <c r="J85" s="197">
        <f>R85/R94</f>
        <v>4.2758586664254647E-3</v>
      </c>
      <c r="K85" s="171"/>
      <c r="L85" s="198" t="s">
        <v>72</v>
      </c>
      <c r="M85" s="199">
        <v>10</v>
      </c>
      <c r="N85" s="200">
        <v>26</v>
      </c>
      <c r="O85" s="201"/>
      <c r="P85" s="201"/>
      <c r="Q85" s="202"/>
      <c r="R85" s="66">
        <f t="shared" si="0"/>
        <v>260</v>
      </c>
      <c r="S85" s="67"/>
      <c r="T85" s="67"/>
      <c r="U85" s="68"/>
    </row>
    <row r="86" spans="1:21" ht="24.95" customHeight="1" x14ac:dyDescent="0.2">
      <c r="A86" s="109"/>
      <c r="B86" s="109"/>
      <c r="C86" s="166"/>
      <c r="D86" s="167" t="s">
        <v>79</v>
      </c>
      <c r="E86" s="168"/>
      <c r="F86" s="168"/>
      <c r="G86" s="168"/>
      <c r="H86" s="168"/>
      <c r="I86" s="169"/>
      <c r="J86" s="197">
        <f>R86/R94</f>
        <v>4.2758586664254647E-3</v>
      </c>
      <c r="K86" s="171"/>
      <c r="L86" s="198" t="s">
        <v>46</v>
      </c>
      <c r="M86" s="199">
        <v>10</v>
      </c>
      <c r="N86" s="200">
        <v>26</v>
      </c>
      <c r="O86" s="201"/>
      <c r="P86" s="201"/>
      <c r="Q86" s="202"/>
      <c r="R86" s="66">
        <f t="shared" si="0"/>
        <v>260</v>
      </c>
      <c r="S86" s="67"/>
      <c r="T86" s="67"/>
      <c r="U86" s="68"/>
    </row>
    <row r="87" spans="1:21" ht="24.95" customHeight="1" x14ac:dyDescent="0.2">
      <c r="A87" s="109"/>
      <c r="B87" s="109"/>
      <c r="C87" s="166"/>
      <c r="D87" s="167" t="s">
        <v>58</v>
      </c>
      <c r="E87" s="168"/>
      <c r="F87" s="168"/>
      <c r="G87" s="168"/>
      <c r="H87" s="168"/>
      <c r="I87" s="169"/>
      <c r="J87" s="197">
        <f>R87/R94</f>
        <v>4.2758586664254647E-3</v>
      </c>
      <c r="K87" s="171"/>
      <c r="L87" s="198" t="s">
        <v>72</v>
      </c>
      <c r="M87" s="199">
        <v>10</v>
      </c>
      <c r="N87" s="200">
        <v>26</v>
      </c>
      <c r="O87" s="201"/>
      <c r="P87" s="201"/>
      <c r="Q87" s="202"/>
      <c r="R87" s="66">
        <f t="shared" si="0"/>
        <v>260</v>
      </c>
      <c r="S87" s="67"/>
      <c r="T87" s="67"/>
      <c r="U87" s="68"/>
    </row>
    <row r="88" spans="1:21" ht="24.95" customHeight="1" x14ac:dyDescent="0.2">
      <c r="A88" s="109"/>
      <c r="B88" s="109"/>
      <c r="C88" s="166"/>
      <c r="D88" s="214"/>
      <c r="E88" s="215"/>
      <c r="F88" s="215"/>
      <c r="G88" s="215"/>
      <c r="H88" s="215"/>
      <c r="I88" s="216"/>
      <c r="J88" s="197"/>
      <c r="K88" s="171"/>
      <c r="L88" s="198"/>
      <c r="M88" s="199"/>
      <c r="N88" s="217"/>
      <c r="O88" s="218"/>
      <c r="P88" s="218"/>
      <c r="Q88" s="219"/>
      <c r="R88" s="220"/>
      <c r="S88" s="221"/>
      <c r="T88" s="221"/>
      <c r="U88" s="222"/>
    </row>
    <row r="89" spans="1:21" ht="24.95" customHeight="1" x14ac:dyDescent="0.2">
      <c r="A89" s="109"/>
      <c r="B89" s="109"/>
      <c r="C89" s="166"/>
      <c r="D89" s="167" t="s">
        <v>80</v>
      </c>
      <c r="E89" s="168"/>
      <c r="F89" s="168"/>
      <c r="G89" s="168"/>
      <c r="H89" s="168"/>
      <c r="I89" s="169"/>
      <c r="J89" s="197">
        <f>R89/R94</f>
        <v>0.16445610255482554</v>
      </c>
      <c r="K89" s="171"/>
      <c r="L89" s="198" t="s">
        <v>72</v>
      </c>
      <c r="M89" s="199">
        <v>5</v>
      </c>
      <c r="N89" s="200">
        <v>2000</v>
      </c>
      <c r="O89" s="201"/>
      <c r="P89" s="201"/>
      <c r="Q89" s="202"/>
      <c r="R89" s="66">
        <f t="shared" si="0"/>
        <v>10000</v>
      </c>
      <c r="S89" s="67"/>
      <c r="T89" s="67"/>
      <c r="U89" s="68"/>
    </row>
    <row r="90" spans="1:21" ht="24.95" customHeight="1" x14ac:dyDescent="0.2">
      <c r="A90" s="109"/>
      <c r="B90" s="109"/>
      <c r="C90" s="166"/>
      <c r="D90" s="167" t="s">
        <v>61</v>
      </c>
      <c r="E90" s="168"/>
      <c r="F90" s="168"/>
      <c r="G90" s="168"/>
      <c r="H90" s="168"/>
      <c r="I90" s="169"/>
      <c r="J90" s="197">
        <f>R90/R94</f>
        <v>1.2827575999276393E-2</v>
      </c>
      <c r="K90" s="171"/>
      <c r="L90" s="198" t="s">
        <v>48</v>
      </c>
      <c r="M90" s="199">
        <v>20</v>
      </c>
      <c r="N90" s="200">
        <v>39</v>
      </c>
      <c r="O90" s="201"/>
      <c r="P90" s="201"/>
      <c r="Q90" s="202"/>
      <c r="R90" s="66">
        <f t="shared" si="0"/>
        <v>780</v>
      </c>
      <c r="S90" s="67"/>
      <c r="T90" s="67"/>
      <c r="U90" s="68"/>
    </row>
    <row r="91" spans="1:21" ht="24.95" customHeight="1" x14ac:dyDescent="0.2">
      <c r="A91" s="109"/>
      <c r="B91" s="109"/>
      <c r="C91" s="166"/>
      <c r="D91" s="167" t="s">
        <v>81</v>
      </c>
      <c r="E91" s="168"/>
      <c r="F91" s="168"/>
      <c r="G91" s="168"/>
      <c r="H91" s="168"/>
      <c r="I91" s="169"/>
      <c r="J91" s="197">
        <f>R91/R94</f>
        <v>6.4137879996381967E-3</v>
      </c>
      <c r="K91" s="171"/>
      <c r="L91" s="198" t="s">
        <v>72</v>
      </c>
      <c r="M91" s="199">
        <v>10</v>
      </c>
      <c r="N91" s="200">
        <v>39</v>
      </c>
      <c r="O91" s="201"/>
      <c r="P91" s="201"/>
      <c r="Q91" s="202"/>
      <c r="R91" s="66">
        <f t="shared" si="0"/>
        <v>390</v>
      </c>
      <c r="S91" s="67"/>
      <c r="T91" s="67"/>
      <c r="U91" s="68"/>
    </row>
    <row r="92" spans="1:21" ht="24.95" customHeight="1" x14ac:dyDescent="0.2">
      <c r="A92" s="109"/>
      <c r="B92" s="109"/>
      <c r="C92" s="166"/>
      <c r="D92" s="223" t="s">
        <v>32</v>
      </c>
      <c r="E92" s="224"/>
      <c r="F92" s="224"/>
      <c r="G92" s="224"/>
      <c r="H92" s="224"/>
      <c r="I92" s="225"/>
      <c r="J92" s="226">
        <f>SUM(J76:J91)</f>
        <v>0.3010204501163527</v>
      </c>
      <c r="K92" s="227"/>
      <c r="L92" s="228"/>
      <c r="M92" s="229"/>
      <c r="N92" s="173"/>
      <c r="O92" s="174"/>
      <c r="P92" s="174"/>
      <c r="Q92" s="175"/>
      <c r="R92" s="230">
        <f>SUM(R76:U91)</f>
        <v>18304</v>
      </c>
      <c r="S92" s="231"/>
      <c r="T92" s="231"/>
      <c r="U92" s="232"/>
    </row>
    <row r="93" spans="1:21" ht="24.95" customHeight="1" x14ac:dyDescent="0.2">
      <c r="A93" s="109"/>
      <c r="B93" s="109"/>
      <c r="C93" s="166"/>
      <c r="D93" s="233" t="s">
        <v>82</v>
      </c>
      <c r="E93" s="233"/>
      <c r="F93" s="233"/>
      <c r="G93" s="233"/>
      <c r="H93" s="233"/>
      <c r="I93" s="233"/>
      <c r="J93" s="234" t="s">
        <v>83</v>
      </c>
      <c r="K93" s="234"/>
      <c r="L93" s="234"/>
      <c r="M93" s="234"/>
      <c r="N93" s="234"/>
      <c r="O93" s="234"/>
      <c r="P93" s="234"/>
      <c r="Q93" s="234"/>
      <c r="R93" s="234"/>
      <c r="S93" s="234"/>
      <c r="T93" s="234"/>
      <c r="U93" s="234"/>
    </row>
    <row r="94" spans="1:21" ht="24.95" customHeight="1" x14ac:dyDescent="0.2">
      <c r="A94" s="109"/>
      <c r="B94" s="109"/>
      <c r="C94" s="235"/>
      <c r="D94" s="236" t="s">
        <v>36</v>
      </c>
      <c r="E94" s="237"/>
      <c r="F94" s="237"/>
      <c r="G94" s="237"/>
      <c r="H94" s="237"/>
      <c r="I94" s="238"/>
      <c r="J94" s="239">
        <f>SUM(J56+J73+J92)</f>
        <v>1</v>
      </c>
      <c r="K94" s="240"/>
      <c r="L94" s="241"/>
      <c r="M94" s="242"/>
      <c r="N94" s="243"/>
      <c r="O94" s="244"/>
      <c r="P94" s="244"/>
      <c r="Q94" s="245"/>
      <c r="R94" s="246">
        <f>SUM(R56+R73+R92)</f>
        <v>60806.5</v>
      </c>
      <c r="S94" s="247"/>
      <c r="T94" s="247"/>
      <c r="U94" s="248"/>
    </row>
    <row r="95" spans="1:21" ht="24.95" customHeight="1" x14ac:dyDescent="0.2">
      <c r="A95" s="109"/>
      <c r="B95" s="109"/>
      <c r="C95" s="124" t="s">
        <v>37</v>
      </c>
      <c r="D95" s="125"/>
      <c r="E95" s="125"/>
      <c r="F95" s="125"/>
      <c r="G95" s="125"/>
      <c r="H95" s="125"/>
      <c r="I95" s="126"/>
      <c r="J95" s="249"/>
      <c r="K95" s="250"/>
      <c r="L95" s="251"/>
      <c r="M95" s="252"/>
      <c r="N95" s="253"/>
      <c r="O95" s="254"/>
      <c r="P95" s="254"/>
      <c r="Q95" s="255"/>
      <c r="R95" s="256">
        <f>R94</f>
        <v>60806.5</v>
      </c>
      <c r="S95" s="257"/>
      <c r="T95" s="257"/>
      <c r="U95" s="258"/>
    </row>
    <row r="96" spans="1:21" ht="9.9499999999999993" customHeight="1" thickBot="1" x14ac:dyDescent="0.25">
      <c r="A96" s="109"/>
      <c r="B96" s="109"/>
      <c r="C96" s="259"/>
      <c r="D96" s="260"/>
      <c r="E96" s="260"/>
      <c r="F96" s="260"/>
      <c r="G96" s="260"/>
      <c r="H96" s="260"/>
      <c r="I96" s="260"/>
      <c r="J96" s="260"/>
      <c r="K96" s="260"/>
      <c r="L96" s="260"/>
      <c r="M96" s="260"/>
      <c r="N96" s="260"/>
      <c r="O96" s="260"/>
      <c r="P96" s="260"/>
      <c r="Q96" s="260"/>
      <c r="R96" s="260"/>
      <c r="S96" s="260"/>
      <c r="T96" s="260"/>
      <c r="U96" s="261"/>
    </row>
    <row r="97" spans="1:21" ht="30" customHeight="1" thickTop="1" x14ac:dyDescent="0.2">
      <c r="A97" s="109"/>
      <c r="B97" s="109"/>
      <c r="C97" s="151" t="s">
        <v>15</v>
      </c>
      <c r="D97" s="152" t="s">
        <v>16</v>
      </c>
      <c r="E97" s="152"/>
      <c r="F97" s="152"/>
      <c r="G97" s="152"/>
      <c r="H97" s="152"/>
      <c r="I97" s="152"/>
      <c r="J97" s="27" t="s">
        <v>17</v>
      </c>
      <c r="K97" s="27"/>
      <c r="L97" s="28" t="s">
        <v>18</v>
      </c>
      <c r="M97" s="23" t="s">
        <v>19</v>
      </c>
      <c r="N97" s="262" t="s">
        <v>20</v>
      </c>
      <c r="O97" s="263"/>
      <c r="P97" s="263"/>
      <c r="Q97" s="264"/>
      <c r="R97" s="262" t="s">
        <v>21</v>
      </c>
      <c r="S97" s="263"/>
      <c r="T97" s="263"/>
      <c r="U97" s="264"/>
    </row>
    <row r="98" spans="1:21" ht="24.95" customHeight="1" x14ac:dyDescent="0.2">
      <c r="A98" s="109"/>
      <c r="B98" s="109"/>
      <c r="C98" s="33" t="s">
        <v>84</v>
      </c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5"/>
    </row>
    <row r="99" spans="1:21" ht="24.95" customHeight="1" x14ac:dyDescent="0.2">
      <c r="A99" s="109"/>
      <c r="B99" s="109"/>
      <c r="C99" s="265" t="s">
        <v>24</v>
      </c>
      <c r="D99" s="266" t="s">
        <v>85</v>
      </c>
      <c r="E99" s="267"/>
      <c r="F99" s="267"/>
      <c r="G99" s="267"/>
      <c r="H99" s="267"/>
      <c r="I99" s="268"/>
      <c r="J99" s="189"/>
      <c r="K99" s="189"/>
      <c r="L99" s="269"/>
      <c r="M99" s="270"/>
      <c r="N99" s="271"/>
      <c r="O99" s="272"/>
      <c r="P99" s="272"/>
      <c r="Q99" s="273"/>
      <c r="R99" s="274"/>
      <c r="S99" s="275"/>
      <c r="T99" s="275"/>
      <c r="U99" s="276"/>
    </row>
    <row r="100" spans="1:21" ht="24.95" customHeight="1" x14ac:dyDescent="0.2">
      <c r="A100" s="109"/>
      <c r="B100" s="109"/>
      <c r="C100" s="210"/>
      <c r="D100" s="277" t="s">
        <v>86</v>
      </c>
      <c r="E100" s="278"/>
      <c r="F100" s="278"/>
      <c r="G100" s="278"/>
      <c r="H100" s="278"/>
      <c r="I100" s="279"/>
      <c r="J100" s="280">
        <f>R100/R149</f>
        <v>0.57481507886997596</v>
      </c>
      <c r="K100" s="280"/>
      <c r="L100" s="198" t="s">
        <v>72</v>
      </c>
      <c r="M100" s="199">
        <v>1</v>
      </c>
      <c r="N100" s="200">
        <v>33540</v>
      </c>
      <c r="O100" s="201"/>
      <c r="P100" s="201"/>
      <c r="Q100" s="202"/>
      <c r="R100" s="281">
        <f>M100*N100</f>
        <v>33540</v>
      </c>
      <c r="S100" s="282"/>
      <c r="T100" s="282"/>
      <c r="U100" s="283"/>
    </row>
    <row r="101" spans="1:21" ht="24.95" customHeight="1" x14ac:dyDescent="0.2">
      <c r="A101" s="109"/>
      <c r="B101" s="109"/>
      <c r="C101" s="210"/>
      <c r="D101" s="277" t="s">
        <v>87</v>
      </c>
      <c r="E101" s="278"/>
      <c r="F101" s="278"/>
      <c r="G101" s="278"/>
      <c r="H101" s="278"/>
      <c r="I101" s="279"/>
      <c r="J101" s="280">
        <f>R101/R149</f>
        <v>2.5707293330499821E-2</v>
      </c>
      <c r="K101" s="280"/>
      <c r="L101" s="198" t="s">
        <v>72</v>
      </c>
      <c r="M101" s="199">
        <v>1</v>
      </c>
      <c r="N101" s="200">
        <v>1500</v>
      </c>
      <c r="O101" s="201"/>
      <c r="P101" s="201"/>
      <c r="Q101" s="202"/>
      <c r="R101" s="281">
        <f>M101*N101</f>
        <v>1500</v>
      </c>
      <c r="S101" s="282"/>
      <c r="T101" s="282"/>
      <c r="U101" s="283"/>
    </row>
    <row r="102" spans="1:21" ht="24.95" customHeight="1" x14ac:dyDescent="0.2">
      <c r="A102" s="109"/>
      <c r="B102" s="109"/>
      <c r="C102" s="210"/>
      <c r="D102" s="203" t="s">
        <v>26</v>
      </c>
      <c r="E102" s="204"/>
      <c r="F102" s="204"/>
      <c r="G102" s="204"/>
      <c r="H102" s="204"/>
      <c r="I102" s="205"/>
      <c r="J102" s="284">
        <f>SUM(J100:J101)</f>
        <v>0.60052237220047577</v>
      </c>
      <c r="K102" s="280"/>
      <c r="L102" s="198"/>
      <c r="M102" s="199"/>
      <c r="N102" s="200"/>
      <c r="O102" s="201"/>
      <c r="P102" s="201"/>
      <c r="Q102" s="202"/>
      <c r="R102" s="207">
        <f>SUM(R100:U101)</f>
        <v>35040</v>
      </c>
      <c r="S102" s="208"/>
      <c r="T102" s="208"/>
      <c r="U102" s="209"/>
    </row>
    <row r="103" spans="1:21" ht="24.95" customHeight="1" x14ac:dyDescent="0.2">
      <c r="A103" s="109"/>
      <c r="B103" s="109"/>
      <c r="C103" s="210"/>
      <c r="D103" s="277"/>
      <c r="E103" s="278"/>
      <c r="F103" s="278"/>
      <c r="G103" s="278"/>
      <c r="H103" s="278"/>
      <c r="I103" s="279"/>
      <c r="J103" s="280"/>
      <c r="K103" s="280"/>
      <c r="L103" s="198"/>
      <c r="M103" s="199"/>
      <c r="N103" s="200"/>
      <c r="O103" s="201"/>
      <c r="P103" s="201"/>
      <c r="Q103" s="202"/>
      <c r="R103" s="281"/>
      <c r="S103" s="282"/>
      <c r="T103" s="282"/>
      <c r="U103" s="283"/>
    </row>
    <row r="104" spans="1:21" ht="43.15" customHeight="1" x14ac:dyDescent="0.2">
      <c r="A104" s="109"/>
      <c r="B104" s="109"/>
      <c r="C104" s="210" t="s">
        <v>27</v>
      </c>
      <c r="D104" s="285" t="s">
        <v>88</v>
      </c>
      <c r="E104" s="286"/>
      <c r="F104" s="286"/>
      <c r="G104" s="286"/>
      <c r="H104" s="286"/>
      <c r="I104" s="287"/>
      <c r="J104" s="280"/>
      <c r="K104" s="280"/>
      <c r="L104" s="198"/>
      <c r="M104" s="199"/>
      <c r="N104" s="200"/>
      <c r="O104" s="201"/>
      <c r="P104" s="201"/>
      <c r="Q104" s="202"/>
      <c r="R104" s="281"/>
      <c r="S104" s="282"/>
      <c r="T104" s="282"/>
      <c r="U104" s="283"/>
    </row>
    <row r="105" spans="1:21" ht="24.95" customHeight="1" x14ac:dyDescent="0.2">
      <c r="A105" s="109"/>
      <c r="B105" s="109"/>
      <c r="C105" s="210"/>
      <c r="D105" s="277" t="s">
        <v>89</v>
      </c>
      <c r="E105" s="278"/>
      <c r="F105" s="278"/>
      <c r="G105" s="278"/>
      <c r="H105" s="278"/>
      <c r="I105" s="279"/>
      <c r="J105" s="280">
        <f>R105/R149</f>
        <v>3.5825683985384549E-2</v>
      </c>
      <c r="K105" s="280"/>
      <c r="L105" s="198" t="s">
        <v>90</v>
      </c>
      <c r="M105" s="199">
        <v>4</v>
      </c>
      <c r="N105" s="200">
        <v>522.6</v>
      </c>
      <c r="O105" s="201"/>
      <c r="P105" s="201"/>
      <c r="Q105" s="202"/>
      <c r="R105" s="281">
        <f>M105*N105</f>
        <v>2090.4</v>
      </c>
      <c r="S105" s="282"/>
      <c r="T105" s="282"/>
      <c r="U105" s="283"/>
    </row>
    <row r="106" spans="1:21" ht="24.95" customHeight="1" x14ac:dyDescent="0.2">
      <c r="A106" s="109"/>
      <c r="B106" s="109"/>
      <c r="C106" s="210"/>
      <c r="D106" s="277" t="s">
        <v>91</v>
      </c>
      <c r="E106" s="278"/>
      <c r="F106" s="278"/>
      <c r="G106" s="278"/>
      <c r="H106" s="278"/>
      <c r="I106" s="279"/>
      <c r="J106" s="280">
        <f>R106/R149</f>
        <v>1.3011318064343642E-2</v>
      </c>
      <c r="K106" s="280"/>
      <c r="L106" s="198" t="s">
        <v>90</v>
      </c>
      <c r="M106" s="199">
        <v>4</v>
      </c>
      <c r="N106" s="200">
        <v>189.8</v>
      </c>
      <c r="O106" s="201"/>
      <c r="P106" s="201"/>
      <c r="Q106" s="202"/>
      <c r="R106" s="281">
        <f t="shared" ref="R106:R111" si="1">M106*N106</f>
        <v>759.2</v>
      </c>
      <c r="S106" s="282"/>
      <c r="T106" s="282"/>
      <c r="U106" s="283"/>
    </row>
    <row r="107" spans="1:21" ht="24.95" customHeight="1" x14ac:dyDescent="0.2">
      <c r="A107" s="109"/>
      <c r="B107" s="109"/>
      <c r="C107" s="210"/>
      <c r="D107" s="277" t="s">
        <v>92</v>
      </c>
      <c r="E107" s="278"/>
      <c r="F107" s="278"/>
      <c r="G107" s="278"/>
      <c r="H107" s="278"/>
      <c r="I107" s="279"/>
      <c r="J107" s="280">
        <f>R107/R149</f>
        <v>5.0797611621067641E-3</v>
      </c>
      <c r="K107" s="280"/>
      <c r="L107" s="198" t="s">
        <v>46</v>
      </c>
      <c r="M107" s="199">
        <v>4</v>
      </c>
      <c r="N107" s="200">
        <v>74.099999999999994</v>
      </c>
      <c r="O107" s="201"/>
      <c r="P107" s="201"/>
      <c r="Q107" s="202"/>
      <c r="R107" s="281">
        <f>M107*N107</f>
        <v>296.39999999999998</v>
      </c>
      <c r="S107" s="282"/>
      <c r="T107" s="282"/>
      <c r="U107" s="283"/>
    </row>
    <row r="108" spans="1:21" ht="24.95" customHeight="1" x14ac:dyDescent="0.2">
      <c r="A108" s="109"/>
      <c r="B108" s="109"/>
      <c r="C108" s="210"/>
      <c r="D108" s="277" t="s">
        <v>93</v>
      </c>
      <c r="E108" s="278"/>
      <c r="F108" s="278"/>
      <c r="G108" s="278"/>
      <c r="H108" s="278"/>
      <c r="I108" s="279"/>
      <c r="J108" s="280">
        <f>R108/R149</f>
        <v>2.6735585063719812E-3</v>
      </c>
      <c r="K108" s="280"/>
      <c r="L108" s="198" t="s">
        <v>46</v>
      </c>
      <c r="M108" s="199">
        <v>4</v>
      </c>
      <c r="N108" s="200">
        <v>39</v>
      </c>
      <c r="O108" s="201"/>
      <c r="P108" s="201"/>
      <c r="Q108" s="202"/>
      <c r="R108" s="281">
        <f t="shared" si="1"/>
        <v>156</v>
      </c>
      <c r="S108" s="282"/>
      <c r="T108" s="282"/>
      <c r="U108" s="283"/>
    </row>
    <row r="109" spans="1:21" ht="24.95" customHeight="1" x14ac:dyDescent="0.2">
      <c r="A109" s="109"/>
      <c r="B109" s="109"/>
      <c r="C109" s="210"/>
      <c r="D109" s="277" t="s">
        <v>94</v>
      </c>
      <c r="E109" s="278"/>
      <c r="F109" s="278"/>
      <c r="G109" s="278"/>
      <c r="H109" s="278"/>
      <c r="I109" s="279"/>
      <c r="J109" s="280">
        <f>R109/R149</f>
        <v>3.0300329738882454E-3</v>
      </c>
      <c r="K109" s="280"/>
      <c r="L109" s="198" t="s">
        <v>90</v>
      </c>
      <c r="M109" s="199">
        <v>4</v>
      </c>
      <c r="N109" s="200">
        <v>44.2</v>
      </c>
      <c r="O109" s="201"/>
      <c r="P109" s="201"/>
      <c r="Q109" s="202"/>
      <c r="R109" s="281">
        <f t="shared" si="1"/>
        <v>176.8</v>
      </c>
      <c r="S109" s="282"/>
      <c r="T109" s="282"/>
      <c r="U109" s="283"/>
    </row>
    <row r="110" spans="1:21" ht="24.95" customHeight="1" x14ac:dyDescent="0.2">
      <c r="A110" s="109"/>
      <c r="B110" s="109"/>
      <c r="C110" s="210"/>
      <c r="D110" s="277" t="s">
        <v>95</v>
      </c>
      <c r="E110" s="278"/>
      <c r="F110" s="278"/>
      <c r="G110" s="278"/>
      <c r="H110" s="278"/>
      <c r="I110" s="279"/>
      <c r="J110" s="280">
        <f>R110/R149</f>
        <v>1.9606095713394531E-3</v>
      </c>
      <c r="K110" s="280"/>
      <c r="L110" s="198" t="s">
        <v>90</v>
      </c>
      <c r="M110" s="199">
        <v>4</v>
      </c>
      <c r="N110" s="200">
        <v>28.6</v>
      </c>
      <c r="O110" s="201"/>
      <c r="P110" s="201"/>
      <c r="Q110" s="202"/>
      <c r="R110" s="281">
        <f t="shared" si="1"/>
        <v>114.4</v>
      </c>
      <c r="S110" s="282"/>
      <c r="T110" s="282"/>
      <c r="U110" s="283"/>
    </row>
    <row r="111" spans="1:21" ht="24.95" customHeight="1" x14ac:dyDescent="0.2">
      <c r="A111" s="109"/>
      <c r="B111" s="109"/>
      <c r="C111" s="210"/>
      <c r="D111" s="277" t="s">
        <v>96</v>
      </c>
      <c r="E111" s="278"/>
      <c r="F111" s="278"/>
      <c r="G111" s="278"/>
      <c r="H111" s="278"/>
      <c r="I111" s="279"/>
      <c r="J111" s="280">
        <f>R111/R149</f>
        <v>4.6787273861509673E-2</v>
      </c>
      <c r="K111" s="280"/>
      <c r="L111" s="198" t="s">
        <v>97</v>
      </c>
      <c r="M111" s="199">
        <v>6</v>
      </c>
      <c r="N111" s="200">
        <v>455</v>
      </c>
      <c r="O111" s="201"/>
      <c r="P111" s="201"/>
      <c r="Q111" s="202"/>
      <c r="R111" s="281">
        <f t="shared" si="1"/>
        <v>2730</v>
      </c>
      <c r="S111" s="282"/>
      <c r="T111" s="282"/>
      <c r="U111" s="283"/>
    </row>
    <row r="112" spans="1:21" ht="24.95" customHeight="1" x14ac:dyDescent="0.2">
      <c r="A112" s="109"/>
      <c r="B112" s="109"/>
      <c r="C112" s="210"/>
      <c r="D112" s="203" t="s">
        <v>29</v>
      </c>
      <c r="E112" s="204"/>
      <c r="F112" s="204"/>
      <c r="G112" s="204"/>
      <c r="H112" s="204"/>
      <c r="I112" s="205"/>
      <c r="J112" s="284">
        <f>SUM(J105:J111)</f>
        <v>0.10836823812494431</v>
      </c>
      <c r="K112" s="280"/>
      <c r="L112" s="198"/>
      <c r="M112" s="199"/>
      <c r="N112" s="200"/>
      <c r="O112" s="201"/>
      <c r="P112" s="201"/>
      <c r="Q112" s="202"/>
      <c r="R112" s="207">
        <f>SUM(R105:U111)</f>
        <v>6323.2000000000007</v>
      </c>
      <c r="S112" s="208"/>
      <c r="T112" s="208"/>
      <c r="U112" s="209"/>
    </row>
    <row r="113" spans="1:21" ht="24.95" customHeight="1" x14ac:dyDescent="0.2">
      <c r="A113" s="109"/>
      <c r="B113" s="109"/>
      <c r="C113" s="210"/>
      <c r="D113" s="277"/>
      <c r="E113" s="278"/>
      <c r="F113" s="278"/>
      <c r="G113" s="278"/>
      <c r="H113" s="278"/>
      <c r="I113" s="279"/>
      <c r="J113" s="280"/>
      <c r="K113" s="280"/>
      <c r="L113" s="198"/>
      <c r="M113" s="199"/>
      <c r="N113" s="200"/>
      <c r="O113" s="201"/>
      <c r="P113" s="201"/>
      <c r="Q113" s="202"/>
      <c r="R113" s="281"/>
      <c r="S113" s="282"/>
      <c r="T113" s="282"/>
      <c r="U113" s="283"/>
    </row>
    <row r="114" spans="1:21" ht="24.95" customHeight="1" x14ac:dyDescent="0.2">
      <c r="A114" s="109"/>
      <c r="B114" s="109"/>
      <c r="C114" s="210" t="s">
        <v>30</v>
      </c>
      <c r="D114" s="288" t="s">
        <v>98</v>
      </c>
      <c r="E114" s="289"/>
      <c r="F114" s="289"/>
      <c r="G114" s="289"/>
      <c r="H114" s="289"/>
      <c r="I114" s="290"/>
      <c r="J114" s="280"/>
      <c r="K114" s="280"/>
      <c r="L114" s="198"/>
      <c r="M114" s="199"/>
      <c r="N114" s="200"/>
      <c r="O114" s="201"/>
      <c r="P114" s="201"/>
      <c r="Q114" s="202"/>
      <c r="R114" s="281"/>
      <c r="S114" s="282"/>
      <c r="T114" s="282"/>
      <c r="U114" s="283"/>
    </row>
    <row r="115" spans="1:21" ht="24.95" customHeight="1" x14ac:dyDescent="0.2">
      <c r="A115" s="109"/>
      <c r="B115" s="109"/>
      <c r="C115" s="210"/>
      <c r="D115" s="277" t="s">
        <v>99</v>
      </c>
      <c r="E115" s="278"/>
      <c r="F115" s="278"/>
      <c r="G115" s="278"/>
      <c r="H115" s="278"/>
      <c r="I115" s="279"/>
      <c r="J115" s="280"/>
      <c r="K115" s="280"/>
      <c r="L115" s="198"/>
      <c r="M115" s="199"/>
      <c r="N115" s="200"/>
      <c r="O115" s="201"/>
      <c r="P115" s="201"/>
      <c r="Q115" s="202"/>
      <c r="R115" s="281"/>
      <c r="S115" s="282"/>
      <c r="T115" s="282"/>
      <c r="U115" s="283"/>
    </row>
    <row r="116" spans="1:21" ht="24.95" customHeight="1" x14ac:dyDescent="0.2">
      <c r="A116" s="109"/>
      <c r="B116" s="109"/>
      <c r="C116" s="210"/>
      <c r="D116" s="277" t="s">
        <v>100</v>
      </c>
      <c r="E116" s="278"/>
      <c r="F116" s="278"/>
      <c r="G116" s="278"/>
      <c r="H116" s="278"/>
      <c r="I116" s="279"/>
      <c r="J116" s="280">
        <f>R116/R149</f>
        <v>8.3771499866322086E-3</v>
      </c>
      <c r="K116" s="280"/>
      <c r="L116" s="198" t="s">
        <v>90</v>
      </c>
      <c r="M116" s="199">
        <v>8</v>
      </c>
      <c r="N116" s="200">
        <v>61.1</v>
      </c>
      <c r="O116" s="201"/>
      <c r="P116" s="201"/>
      <c r="Q116" s="202"/>
      <c r="R116" s="281">
        <f>M116*N116</f>
        <v>488.8</v>
      </c>
      <c r="S116" s="282"/>
      <c r="T116" s="282"/>
      <c r="U116" s="283"/>
    </row>
    <row r="117" spans="1:21" ht="24.95" customHeight="1" x14ac:dyDescent="0.2">
      <c r="A117" s="109"/>
      <c r="B117" s="109"/>
      <c r="C117" s="210"/>
      <c r="D117" s="277" t="s">
        <v>101</v>
      </c>
      <c r="E117" s="278"/>
      <c r="F117" s="278"/>
      <c r="G117" s="278"/>
      <c r="H117" s="278"/>
      <c r="I117" s="279"/>
      <c r="J117" s="280">
        <f>R117/R149</f>
        <v>1.4258978700650566E-3</v>
      </c>
      <c r="K117" s="280"/>
      <c r="L117" s="198" t="s">
        <v>90</v>
      </c>
      <c r="M117" s="199">
        <v>4</v>
      </c>
      <c r="N117" s="200">
        <v>20.8</v>
      </c>
      <c r="O117" s="201"/>
      <c r="P117" s="201"/>
      <c r="Q117" s="202"/>
      <c r="R117" s="281">
        <f>M117*N117</f>
        <v>83.2</v>
      </c>
      <c r="S117" s="282"/>
      <c r="T117" s="282"/>
      <c r="U117" s="283"/>
    </row>
    <row r="118" spans="1:21" ht="24.95" customHeight="1" x14ac:dyDescent="0.2">
      <c r="A118" s="109"/>
      <c r="B118" s="109"/>
      <c r="C118" s="210"/>
      <c r="D118" s="277" t="s">
        <v>102</v>
      </c>
      <c r="E118" s="278"/>
      <c r="F118" s="278"/>
      <c r="G118" s="278"/>
      <c r="H118" s="278"/>
      <c r="I118" s="279"/>
      <c r="J118" s="280">
        <f>R118/R149</f>
        <v>5.6144728633811614E-3</v>
      </c>
      <c r="K118" s="280"/>
      <c r="L118" s="198" t="s">
        <v>90</v>
      </c>
      <c r="M118" s="199">
        <v>4</v>
      </c>
      <c r="N118" s="200">
        <v>81.900000000000006</v>
      </c>
      <c r="O118" s="201"/>
      <c r="P118" s="201"/>
      <c r="Q118" s="202"/>
      <c r="R118" s="281">
        <f>M118*N118</f>
        <v>327.60000000000002</v>
      </c>
      <c r="S118" s="282"/>
      <c r="T118" s="282"/>
      <c r="U118" s="283"/>
    </row>
    <row r="119" spans="1:21" ht="24.95" customHeight="1" x14ac:dyDescent="0.2">
      <c r="A119" s="109"/>
      <c r="B119" s="109"/>
      <c r="C119" s="210"/>
      <c r="D119" s="203" t="s">
        <v>32</v>
      </c>
      <c r="E119" s="204"/>
      <c r="F119" s="204"/>
      <c r="G119" s="204"/>
      <c r="H119" s="204"/>
      <c r="I119" s="205"/>
      <c r="J119" s="284">
        <f>SUM(J116:J118)</f>
        <v>1.5417520720078428E-2</v>
      </c>
      <c r="K119" s="280"/>
      <c r="L119" s="198"/>
      <c r="M119" s="199"/>
      <c r="N119" s="200"/>
      <c r="O119" s="201"/>
      <c r="P119" s="201"/>
      <c r="Q119" s="202"/>
      <c r="R119" s="207">
        <f>SUM(R116:U118)</f>
        <v>899.6</v>
      </c>
      <c r="S119" s="208"/>
      <c r="T119" s="208"/>
      <c r="U119" s="209"/>
    </row>
    <row r="120" spans="1:21" ht="24.95" customHeight="1" x14ac:dyDescent="0.2">
      <c r="A120" s="109"/>
      <c r="B120" s="109"/>
      <c r="C120" s="210"/>
      <c r="D120" s="277"/>
      <c r="E120" s="278"/>
      <c r="F120" s="278"/>
      <c r="G120" s="278"/>
      <c r="H120" s="278"/>
      <c r="I120" s="279"/>
      <c r="J120" s="280"/>
      <c r="K120" s="280"/>
      <c r="L120" s="198"/>
      <c r="M120" s="199"/>
      <c r="N120" s="200"/>
      <c r="O120" s="201"/>
      <c r="P120" s="201"/>
      <c r="Q120" s="202"/>
      <c r="R120" s="281"/>
      <c r="S120" s="282"/>
      <c r="T120" s="282"/>
      <c r="U120" s="283"/>
    </row>
    <row r="121" spans="1:21" ht="24.95" customHeight="1" x14ac:dyDescent="0.2">
      <c r="A121" s="109"/>
      <c r="B121" s="109"/>
      <c r="C121" s="210"/>
      <c r="D121" s="291" t="s">
        <v>103</v>
      </c>
      <c r="E121" s="292"/>
      <c r="F121" s="292"/>
      <c r="G121" s="292"/>
      <c r="H121" s="292"/>
      <c r="I121" s="293"/>
      <c r="J121" s="280"/>
      <c r="K121" s="280"/>
      <c r="L121" s="198"/>
      <c r="M121" s="199"/>
      <c r="N121" s="200"/>
      <c r="O121" s="201"/>
      <c r="P121" s="201"/>
      <c r="Q121" s="202"/>
      <c r="R121" s="281"/>
      <c r="S121" s="282"/>
      <c r="T121" s="282"/>
      <c r="U121" s="283"/>
    </row>
    <row r="122" spans="1:21" ht="24.95" customHeight="1" x14ac:dyDescent="0.2">
      <c r="A122" s="109"/>
      <c r="B122" s="109"/>
      <c r="C122" s="210" t="s">
        <v>33</v>
      </c>
      <c r="D122" s="288" t="s">
        <v>104</v>
      </c>
      <c r="E122" s="289"/>
      <c r="F122" s="289"/>
      <c r="G122" s="289"/>
      <c r="H122" s="289"/>
      <c r="I122" s="290"/>
      <c r="J122" s="280"/>
      <c r="K122" s="280"/>
      <c r="L122" s="198"/>
      <c r="M122" s="199"/>
      <c r="N122" s="200"/>
      <c r="O122" s="201"/>
      <c r="P122" s="201"/>
      <c r="Q122" s="202"/>
      <c r="R122" s="281"/>
      <c r="S122" s="282"/>
      <c r="T122" s="282"/>
      <c r="U122" s="283"/>
    </row>
    <row r="123" spans="1:21" ht="24.95" customHeight="1" x14ac:dyDescent="0.2">
      <c r="A123" s="109"/>
      <c r="B123" s="109"/>
      <c r="C123" s="210"/>
      <c r="D123" s="277" t="s">
        <v>105</v>
      </c>
      <c r="E123" s="278"/>
      <c r="F123" s="278"/>
      <c r="G123" s="278"/>
      <c r="H123" s="278"/>
      <c r="I123" s="279"/>
      <c r="J123" s="280">
        <f>R123/R149</f>
        <v>6.8552782214666187E-3</v>
      </c>
      <c r="K123" s="280"/>
      <c r="L123" s="198" t="s">
        <v>72</v>
      </c>
      <c r="M123" s="199">
        <v>1</v>
      </c>
      <c r="N123" s="200">
        <v>400</v>
      </c>
      <c r="O123" s="201"/>
      <c r="P123" s="201"/>
      <c r="Q123" s="202"/>
      <c r="R123" s="281">
        <f>M123*N123</f>
        <v>400</v>
      </c>
      <c r="S123" s="282"/>
      <c r="T123" s="282"/>
      <c r="U123" s="283"/>
    </row>
    <row r="124" spans="1:21" ht="24.95" customHeight="1" x14ac:dyDescent="0.2">
      <c r="A124" s="109"/>
      <c r="B124" s="109"/>
      <c r="C124" s="210"/>
      <c r="D124" s="277" t="s">
        <v>106</v>
      </c>
      <c r="E124" s="278"/>
      <c r="F124" s="278"/>
      <c r="G124" s="278"/>
      <c r="H124" s="278"/>
      <c r="I124" s="279"/>
      <c r="J124" s="280">
        <f>R124/R149</f>
        <v>3.5647446751626418E-3</v>
      </c>
      <c r="K124" s="280"/>
      <c r="L124" s="198" t="s">
        <v>90</v>
      </c>
      <c r="M124" s="199">
        <v>8</v>
      </c>
      <c r="N124" s="200">
        <v>26</v>
      </c>
      <c r="O124" s="201"/>
      <c r="P124" s="201"/>
      <c r="Q124" s="202"/>
      <c r="R124" s="281">
        <f t="shared" ref="R124:R130" si="2">M124*N124</f>
        <v>208</v>
      </c>
      <c r="S124" s="282"/>
      <c r="T124" s="282"/>
      <c r="U124" s="283"/>
    </row>
    <row r="125" spans="1:21" ht="24.95" customHeight="1" x14ac:dyDescent="0.2">
      <c r="A125" s="109"/>
      <c r="B125" s="109"/>
      <c r="C125" s="210"/>
      <c r="D125" s="277" t="s">
        <v>107</v>
      </c>
      <c r="E125" s="278"/>
      <c r="F125" s="278"/>
      <c r="G125" s="278"/>
      <c r="H125" s="278"/>
      <c r="I125" s="279"/>
      <c r="J125" s="280">
        <f>R125/R149</f>
        <v>1.2476606363069245E-3</v>
      </c>
      <c r="K125" s="280"/>
      <c r="L125" s="198" t="s">
        <v>90</v>
      </c>
      <c r="M125" s="199">
        <v>4</v>
      </c>
      <c r="N125" s="200">
        <v>18.2</v>
      </c>
      <c r="O125" s="201"/>
      <c r="P125" s="201"/>
      <c r="Q125" s="202"/>
      <c r="R125" s="281">
        <f t="shared" si="2"/>
        <v>72.8</v>
      </c>
      <c r="S125" s="282"/>
      <c r="T125" s="282"/>
      <c r="U125" s="283"/>
    </row>
    <row r="126" spans="1:21" ht="24.95" customHeight="1" x14ac:dyDescent="0.2">
      <c r="A126" s="109"/>
      <c r="B126" s="109"/>
      <c r="C126" s="210"/>
      <c r="D126" s="277" t="s">
        <v>108</v>
      </c>
      <c r="E126" s="278"/>
      <c r="F126" s="278"/>
      <c r="G126" s="278"/>
      <c r="H126" s="278"/>
      <c r="I126" s="279"/>
      <c r="J126" s="280">
        <f>R126/R149</f>
        <v>2.9409143570091794E-3</v>
      </c>
      <c r="K126" s="280"/>
      <c r="L126" s="198" t="s">
        <v>90</v>
      </c>
      <c r="M126" s="199">
        <v>4</v>
      </c>
      <c r="N126" s="200">
        <v>42.9</v>
      </c>
      <c r="O126" s="201"/>
      <c r="P126" s="201"/>
      <c r="Q126" s="202"/>
      <c r="R126" s="281">
        <f t="shared" si="2"/>
        <v>171.6</v>
      </c>
      <c r="S126" s="282"/>
      <c r="T126" s="282"/>
      <c r="U126" s="283"/>
    </row>
    <row r="127" spans="1:21" ht="24.95" customHeight="1" x14ac:dyDescent="0.2">
      <c r="A127" s="109"/>
      <c r="B127" s="109"/>
      <c r="C127" s="210"/>
      <c r="D127" s="167" t="s">
        <v>109</v>
      </c>
      <c r="E127" s="168"/>
      <c r="F127" s="168"/>
      <c r="G127" s="168"/>
      <c r="H127" s="168"/>
      <c r="I127" s="169"/>
      <c r="J127" s="280">
        <f>R127/R149</f>
        <v>2.6735585063719813E-2</v>
      </c>
      <c r="K127" s="280"/>
      <c r="L127" s="198" t="s">
        <v>72</v>
      </c>
      <c r="M127" s="199">
        <v>1</v>
      </c>
      <c r="N127" s="200">
        <v>1560</v>
      </c>
      <c r="O127" s="201"/>
      <c r="P127" s="201"/>
      <c r="Q127" s="202"/>
      <c r="R127" s="281">
        <f t="shared" si="2"/>
        <v>1560</v>
      </c>
      <c r="S127" s="282"/>
      <c r="T127" s="282"/>
      <c r="U127" s="283"/>
    </row>
    <row r="128" spans="1:21" ht="24.95" customHeight="1" x14ac:dyDescent="0.2">
      <c r="A128" s="109"/>
      <c r="B128" s="109"/>
      <c r="C128" s="210"/>
      <c r="D128" s="277" t="s">
        <v>110</v>
      </c>
      <c r="E128" s="278"/>
      <c r="F128" s="278"/>
      <c r="G128" s="278"/>
      <c r="H128" s="278"/>
      <c r="I128" s="279"/>
      <c r="J128" s="280">
        <f>R128/R149</f>
        <v>6.6838962659299533E-3</v>
      </c>
      <c r="K128" s="280"/>
      <c r="L128" s="198" t="s">
        <v>46</v>
      </c>
      <c r="M128" s="199">
        <v>1</v>
      </c>
      <c r="N128" s="200">
        <v>390</v>
      </c>
      <c r="O128" s="201"/>
      <c r="P128" s="201"/>
      <c r="Q128" s="202"/>
      <c r="R128" s="281">
        <f t="shared" si="2"/>
        <v>390</v>
      </c>
      <c r="S128" s="282"/>
      <c r="T128" s="282"/>
      <c r="U128" s="283"/>
    </row>
    <row r="129" spans="1:21" ht="24.95" customHeight="1" x14ac:dyDescent="0.2">
      <c r="A129" s="109"/>
      <c r="B129" s="109"/>
      <c r="C129" s="210"/>
      <c r="D129" s="277" t="s">
        <v>111</v>
      </c>
      <c r="E129" s="278"/>
      <c r="F129" s="278"/>
      <c r="G129" s="278"/>
      <c r="H129" s="278"/>
      <c r="I129" s="279"/>
      <c r="J129" s="280">
        <f>R129/R149</f>
        <v>8.8227430710275376E-2</v>
      </c>
      <c r="K129" s="280"/>
      <c r="L129" s="198" t="s">
        <v>90</v>
      </c>
      <c r="M129" s="199">
        <v>4</v>
      </c>
      <c r="N129" s="200">
        <v>1287</v>
      </c>
      <c r="O129" s="201"/>
      <c r="P129" s="201"/>
      <c r="Q129" s="202"/>
      <c r="R129" s="281">
        <f t="shared" si="2"/>
        <v>5148</v>
      </c>
      <c r="S129" s="282"/>
      <c r="T129" s="282"/>
      <c r="U129" s="283"/>
    </row>
    <row r="130" spans="1:21" ht="24.95" customHeight="1" x14ac:dyDescent="0.2">
      <c r="A130" s="109"/>
      <c r="B130" s="109"/>
      <c r="C130" s="210"/>
      <c r="D130" s="277" t="s">
        <v>112</v>
      </c>
      <c r="E130" s="278"/>
      <c r="F130" s="278"/>
      <c r="G130" s="278"/>
      <c r="H130" s="278"/>
      <c r="I130" s="279"/>
      <c r="J130" s="280">
        <f>R130/R149</f>
        <v>2.8072364316905803E-2</v>
      </c>
      <c r="K130" s="280"/>
      <c r="L130" s="198" t="s">
        <v>46</v>
      </c>
      <c r="M130" s="199">
        <v>1</v>
      </c>
      <c r="N130" s="200">
        <v>1638</v>
      </c>
      <c r="O130" s="201"/>
      <c r="P130" s="201"/>
      <c r="Q130" s="202"/>
      <c r="R130" s="281">
        <f t="shared" si="2"/>
        <v>1638</v>
      </c>
      <c r="S130" s="282"/>
      <c r="T130" s="282"/>
      <c r="U130" s="283"/>
    </row>
    <row r="131" spans="1:21" ht="24.95" customHeight="1" x14ac:dyDescent="0.2">
      <c r="A131" s="109"/>
      <c r="B131" s="109"/>
      <c r="C131" s="210"/>
      <c r="D131" s="203" t="s">
        <v>35</v>
      </c>
      <c r="E131" s="204"/>
      <c r="F131" s="204"/>
      <c r="G131" s="204"/>
      <c r="H131" s="204"/>
      <c r="I131" s="205"/>
      <c r="J131" s="284">
        <f>SUM(J123:J130)</f>
        <v>0.16432787424677631</v>
      </c>
      <c r="K131" s="280"/>
      <c r="L131" s="198"/>
      <c r="M131" s="199"/>
      <c r="N131" s="200"/>
      <c r="O131" s="201"/>
      <c r="P131" s="201"/>
      <c r="Q131" s="202"/>
      <c r="R131" s="207">
        <f>SUM(R123:U130)</f>
        <v>9588.4</v>
      </c>
      <c r="S131" s="208"/>
      <c r="T131" s="208"/>
      <c r="U131" s="209"/>
    </row>
    <row r="132" spans="1:21" ht="24.95" customHeight="1" x14ac:dyDescent="0.2">
      <c r="A132" s="109"/>
      <c r="B132" s="109"/>
      <c r="C132" s="210"/>
      <c r="D132" s="277"/>
      <c r="E132" s="278"/>
      <c r="F132" s="278"/>
      <c r="G132" s="278"/>
      <c r="H132" s="278"/>
      <c r="I132" s="279"/>
      <c r="J132" s="280"/>
      <c r="K132" s="280"/>
      <c r="L132" s="198"/>
      <c r="M132" s="199"/>
      <c r="N132" s="200"/>
      <c r="O132" s="201"/>
      <c r="P132" s="201"/>
      <c r="Q132" s="202"/>
      <c r="R132" s="281"/>
      <c r="S132" s="282"/>
      <c r="T132" s="282"/>
      <c r="U132" s="283"/>
    </row>
    <row r="133" spans="1:21" ht="24.95" customHeight="1" x14ac:dyDescent="0.2">
      <c r="A133" s="109"/>
      <c r="B133" s="109"/>
      <c r="C133" s="210"/>
      <c r="D133" s="291" t="s">
        <v>113</v>
      </c>
      <c r="E133" s="292"/>
      <c r="F133" s="292"/>
      <c r="G133" s="292"/>
      <c r="H133" s="292"/>
      <c r="I133" s="293"/>
      <c r="J133" s="280"/>
      <c r="K133" s="280"/>
      <c r="L133" s="198"/>
      <c r="M133" s="199"/>
      <c r="N133" s="200"/>
      <c r="O133" s="201"/>
      <c r="P133" s="201"/>
      <c r="Q133" s="202"/>
      <c r="R133" s="281"/>
      <c r="S133" s="282"/>
      <c r="T133" s="282"/>
      <c r="U133" s="283"/>
    </row>
    <row r="134" spans="1:21" ht="24.95" customHeight="1" x14ac:dyDescent="0.2">
      <c r="A134" s="109"/>
      <c r="B134" s="109"/>
      <c r="C134" s="210" t="s">
        <v>114</v>
      </c>
      <c r="D134" s="288" t="s">
        <v>115</v>
      </c>
      <c r="E134" s="289"/>
      <c r="F134" s="289"/>
      <c r="G134" s="289"/>
      <c r="H134" s="289"/>
      <c r="I134" s="290"/>
      <c r="J134" s="280"/>
      <c r="K134" s="280"/>
      <c r="L134" s="198"/>
      <c r="M134" s="199"/>
      <c r="N134" s="200"/>
      <c r="O134" s="201"/>
      <c r="P134" s="201"/>
      <c r="Q134" s="202"/>
      <c r="R134" s="281"/>
      <c r="S134" s="282"/>
      <c r="T134" s="282"/>
      <c r="U134" s="283"/>
    </row>
    <row r="135" spans="1:21" ht="24.95" customHeight="1" x14ac:dyDescent="0.2">
      <c r="A135" s="109"/>
      <c r="B135" s="109"/>
      <c r="C135" s="210"/>
      <c r="D135" s="277" t="s">
        <v>116</v>
      </c>
      <c r="E135" s="278"/>
      <c r="F135" s="278"/>
      <c r="G135" s="278"/>
      <c r="H135" s="278"/>
      <c r="I135" s="279"/>
      <c r="J135" s="280">
        <f>R135/R149</f>
        <v>2.2279654219766508E-3</v>
      </c>
      <c r="K135" s="280"/>
      <c r="L135" s="198" t="s">
        <v>117</v>
      </c>
      <c r="M135" s="199">
        <v>1</v>
      </c>
      <c r="N135" s="200">
        <v>130</v>
      </c>
      <c r="O135" s="201"/>
      <c r="P135" s="201"/>
      <c r="Q135" s="202"/>
      <c r="R135" s="281">
        <f t="shared" ref="R135:R141" si="3">M135*N135</f>
        <v>130</v>
      </c>
      <c r="S135" s="282"/>
      <c r="T135" s="282"/>
      <c r="U135" s="283"/>
    </row>
    <row r="136" spans="1:21" ht="24.95" customHeight="1" x14ac:dyDescent="0.2">
      <c r="A136" s="109"/>
      <c r="B136" s="109"/>
      <c r="C136" s="210"/>
      <c r="D136" s="277" t="s">
        <v>118</v>
      </c>
      <c r="E136" s="278"/>
      <c r="F136" s="278"/>
      <c r="G136" s="278"/>
      <c r="H136" s="278"/>
      <c r="I136" s="279"/>
      <c r="J136" s="280">
        <f>R136/R149</f>
        <v>2.227965421976651E-2</v>
      </c>
      <c r="K136" s="280"/>
      <c r="L136" s="198" t="s">
        <v>72</v>
      </c>
      <c r="M136" s="199">
        <v>2</v>
      </c>
      <c r="N136" s="200">
        <v>650</v>
      </c>
      <c r="O136" s="201"/>
      <c r="P136" s="201"/>
      <c r="Q136" s="202"/>
      <c r="R136" s="281">
        <f t="shared" si="3"/>
        <v>1300</v>
      </c>
      <c r="S136" s="282"/>
      <c r="T136" s="282"/>
      <c r="U136" s="283"/>
    </row>
    <row r="137" spans="1:21" ht="24.95" customHeight="1" x14ac:dyDescent="0.2">
      <c r="A137" s="109"/>
      <c r="B137" s="109"/>
      <c r="C137" s="210"/>
      <c r="D137" s="277" t="s">
        <v>119</v>
      </c>
      <c r="E137" s="278"/>
      <c r="F137" s="278"/>
      <c r="G137" s="278"/>
      <c r="H137" s="278"/>
      <c r="I137" s="279"/>
      <c r="J137" s="280">
        <f>R137/R149</f>
        <v>1.3367792531859906E-3</v>
      </c>
      <c r="K137" s="280"/>
      <c r="L137" s="198" t="s">
        <v>72</v>
      </c>
      <c r="M137" s="199">
        <v>6</v>
      </c>
      <c r="N137" s="200">
        <v>13</v>
      </c>
      <c r="O137" s="201"/>
      <c r="P137" s="201"/>
      <c r="Q137" s="202"/>
      <c r="R137" s="281">
        <f t="shared" si="3"/>
        <v>78</v>
      </c>
      <c r="S137" s="282"/>
      <c r="T137" s="282"/>
      <c r="U137" s="283"/>
    </row>
    <row r="138" spans="1:21" ht="24.95" customHeight="1" x14ac:dyDescent="0.2">
      <c r="A138" s="109"/>
      <c r="B138" s="109"/>
      <c r="C138" s="210"/>
      <c r="D138" s="277" t="s">
        <v>120</v>
      </c>
      <c r="E138" s="278"/>
      <c r="F138" s="278"/>
      <c r="G138" s="278"/>
      <c r="H138" s="278"/>
      <c r="I138" s="279"/>
      <c r="J138" s="280">
        <f>R138/R149</f>
        <v>3.1191515907673113E-2</v>
      </c>
      <c r="K138" s="280"/>
      <c r="L138" s="198" t="s">
        <v>121</v>
      </c>
      <c r="M138" s="199">
        <v>1</v>
      </c>
      <c r="N138" s="200">
        <v>1820</v>
      </c>
      <c r="O138" s="201"/>
      <c r="P138" s="201"/>
      <c r="Q138" s="202"/>
      <c r="R138" s="281">
        <f t="shared" si="3"/>
        <v>1820</v>
      </c>
      <c r="S138" s="282"/>
      <c r="T138" s="282"/>
      <c r="U138" s="283"/>
    </row>
    <row r="139" spans="1:21" ht="24.95" customHeight="1" x14ac:dyDescent="0.2">
      <c r="A139" s="109"/>
      <c r="B139" s="109"/>
      <c r="C139" s="210"/>
      <c r="D139" s="277" t="s">
        <v>122</v>
      </c>
      <c r="E139" s="278"/>
      <c r="F139" s="278"/>
      <c r="G139" s="278"/>
      <c r="H139" s="278"/>
      <c r="I139" s="279"/>
      <c r="J139" s="280">
        <f>R139/R149</f>
        <v>1.225380982087158E-2</v>
      </c>
      <c r="K139" s="280"/>
      <c r="L139" s="198" t="s">
        <v>123</v>
      </c>
      <c r="M139" s="199">
        <v>1</v>
      </c>
      <c r="N139" s="200">
        <v>715</v>
      </c>
      <c r="O139" s="201"/>
      <c r="P139" s="201"/>
      <c r="Q139" s="202"/>
      <c r="R139" s="281">
        <f t="shared" si="3"/>
        <v>715</v>
      </c>
      <c r="S139" s="282"/>
      <c r="T139" s="282"/>
      <c r="U139" s="283"/>
    </row>
    <row r="140" spans="1:21" ht="24.95" customHeight="1" x14ac:dyDescent="0.2">
      <c r="A140" s="109"/>
      <c r="B140" s="109"/>
      <c r="C140" s="210"/>
      <c r="D140" s="277" t="s">
        <v>124</v>
      </c>
      <c r="E140" s="278"/>
      <c r="F140" s="278"/>
      <c r="G140" s="278"/>
      <c r="H140" s="278"/>
      <c r="I140" s="279"/>
      <c r="J140" s="280">
        <f>R140/R149</f>
        <v>1.1139827109883255E-2</v>
      </c>
      <c r="K140" s="280"/>
      <c r="L140" s="198" t="s">
        <v>72</v>
      </c>
      <c r="M140" s="199">
        <v>1</v>
      </c>
      <c r="N140" s="200">
        <v>650</v>
      </c>
      <c r="O140" s="201"/>
      <c r="P140" s="201"/>
      <c r="Q140" s="202"/>
      <c r="R140" s="281">
        <f t="shared" si="3"/>
        <v>650</v>
      </c>
      <c r="S140" s="282"/>
      <c r="T140" s="282"/>
      <c r="U140" s="283"/>
    </row>
    <row r="141" spans="1:21" ht="24.95" customHeight="1" x14ac:dyDescent="0.2">
      <c r="A141" s="109"/>
      <c r="B141" s="109"/>
      <c r="C141" s="210"/>
      <c r="D141" s="277" t="s">
        <v>125</v>
      </c>
      <c r="E141" s="278"/>
      <c r="F141" s="278"/>
      <c r="G141" s="278"/>
      <c r="H141" s="278"/>
      <c r="I141" s="279"/>
      <c r="J141" s="280">
        <f>R141/R149</f>
        <v>5.5699135549416275E-3</v>
      </c>
      <c r="K141" s="280"/>
      <c r="L141" s="198" t="s">
        <v>72</v>
      </c>
      <c r="M141" s="199">
        <v>1</v>
      </c>
      <c r="N141" s="200">
        <v>325</v>
      </c>
      <c r="O141" s="201"/>
      <c r="P141" s="201"/>
      <c r="Q141" s="202"/>
      <c r="R141" s="281">
        <f t="shared" si="3"/>
        <v>325</v>
      </c>
      <c r="S141" s="282"/>
      <c r="T141" s="282"/>
      <c r="U141" s="283"/>
    </row>
    <row r="142" spans="1:21" ht="24.95" customHeight="1" x14ac:dyDescent="0.2">
      <c r="A142" s="109"/>
      <c r="B142" s="109"/>
      <c r="C142" s="210"/>
      <c r="D142" s="203" t="s">
        <v>126</v>
      </c>
      <c r="E142" s="204"/>
      <c r="F142" s="204"/>
      <c r="G142" s="204"/>
      <c r="H142" s="204"/>
      <c r="I142" s="205"/>
      <c r="J142" s="284">
        <f>SUM(J135:J141)</f>
        <v>8.5999465288298729E-2</v>
      </c>
      <c r="K142" s="280"/>
      <c r="L142" s="198"/>
      <c r="M142" s="199"/>
      <c r="N142" s="200"/>
      <c r="O142" s="201"/>
      <c r="P142" s="201"/>
      <c r="Q142" s="202"/>
      <c r="R142" s="207">
        <f>SUM(R135:U141)</f>
        <v>5018</v>
      </c>
      <c r="S142" s="208"/>
      <c r="T142" s="208"/>
      <c r="U142" s="209"/>
    </row>
    <row r="143" spans="1:21" ht="24.95" customHeight="1" x14ac:dyDescent="0.2">
      <c r="A143" s="109"/>
      <c r="B143" s="109"/>
      <c r="C143" s="210"/>
      <c r="D143" s="277"/>
      <c r="E143" s="278"/>
      <c r="F143" s="278"/>
      <c r="G143" s="278"/>
      <c r="H143" s="278"/>
      <c r="I143" s="279"/>
      <c r="J143" s="280"/>
      <c r="K143" s="280"/>
      <c r="L143" s="198"/>
      <c r="M143" s="199"/>
      <c r="N143" s="200"/>
      <c r="O143" s="201"/>
      <c r="P143" s="201"/>
      <c r="Q143" s="202"/>
      <c r="R143" s="281"/>
      <c r="S143" s="282"/>
      <c r="T143" s="282"/>
      <c r="U143" s="283"/>
    </row>
    <row r="144" spans="1:21" ht="24.95" customHeight="1" x14ac:dyDescent="0.2">
      <c r="A144" s="109"/>
      <c r="B144" s="109"/>
      <c r="C144" s="210" t="s">
        <v>127</v>
      </c>
      <c r="D144" s="288" t="s">
        <v>128</v>
      </c>
      <c r="E144" s="289"/>
      <c r="F144" s="289"/>
      <c r="G144" s="289"/>
      <c r="H144" s="289"/>
      <c r="I144" s="290"/>
      <c r="J144" s="280">
        <f>R144/R149</f>
        <v>1.7138195553666545E-2</v>
      </c>
      <c r="K144" s="280"/>
      <c r="L144" s="198" t="s">
        <v>72</v>
      </c>
      <c r="M144" s="199">
        <v>1</v>
      </c>
      <c r="N144" s="200">
        <v>1000</v>
      </c>
      <c r="O144" s="201"/>
      <c r="P144" s="201"/>
      <c r="Q144" s="202"/>
      <c r="R144" s="281">
        <f>M144*N144</f>
        <v>1000</v>
      </c>
      <c r="S144" s="282"/>
      <c r="T144" s="282"/>
      <c r="U144" s="283"/>
    </row>
    <row r="145" spans="1:22" ht="24.95" customHeight="1" x14ac:dyDescent="0.2">
      <c r="A145" s="109"/>
      <c r="B145" s="109"/>
      <c r="C145" s="210"/>
      <c r="D145" s="203" t="s">
        <v>129</v>
      </c>
      <c r="E145" s="204"/>
      <c r="F145" s="204"/>
      <c r="G145" s="204"/>
      <c r="H145" s="204"/>
      <c r="I145" s="205"/>
      <c r="J145" s="284">
        <f>SUM(J144)</f>
        <v>1.7138195553666545E-2</v>
      </c>
      <c r="K145" s="280"/>
      <c r="L145" s="198"/>
      <c r="M145" s="199"/>
      <c r="N145" s="200"/>
      <c r="O145" s="201"/>
      <c r="P145" s="201"/>
      <c r="Q145" s="202"/>
      <c r="R145" s="207">
        <f>SUM(R144)</f>
        <v>1000</v>
      </c>
      <c r="S145" s="208"/>
      <c r="T145" s="208"/>
      <c r="U145" s="209"/>
    </row>
    <row r="146" spans="1:22" ht="24.95" customHeight="1" x14ac:dyDescent="0.2">
      <c r="A146" s="109"/>
      <c r="B146" s="109"/>
      <c r="C146" s="210"/>
      <c r="D146" s="277"/>
      <c r="E146" s="278"/>
      <c r="F146" s="278"/>
      <c r="G146" s="278"/>
      <c r="H146" s="278"/>
      <c r="I146" s="279"/>
      <c r="J146" s="280"/>
      <c r="K146" s="280"/>
      <c r="L146" s="198"/>
      <c r="M146" s="199"/>
      <c r="N146" s="200"/>
      <c r="O146" s="201"/>
      <c r="P146" s="201"/>
      <c r="Q146" s="202"/>
      <c r="R146" s="281"/>
      <c r="S146" s="282"/>
      <c r="T146" s="282"/>
      <c r="U146" s="283"/>
    </row>
    <row r="147" spans="1:22" ht="24.95" customHeight="1" x14ac:dyDescent="0.2">
      <c r="A147" s="109"/>
      <c r="B147" s="109"/>
      <c r="C147" s="210" t="s">
        <v>130</v>
      </c>
      <c r="D147" s="288" t="s">
        <v>131</v>
      </c>
      <c r="E147" s="289"/>
      <c r="F147" s="289"/>
      <c r="G147" s="289"/>
      <c r="H147" s="289"/>
      <c r="I147" s="290"/>
      <c r="J147" s="280">
        <f>R147/R149</f>
        <v>8.2263338657599418E-3</v>
      </c>
      <c r="K147" s="280"/>
      <c r="L147" s="198" t="s">
        <v>72</v>
      </c>
      <c r="M147" s="199">
        <v>2</v>
      </c>
      <c r="N147" s="200">
        <v>240</v>
      </c>
      <c r="O147" s="201"/>
      <c r="P147" s="201"/>
      <c r="Q147" s="202"/>
      <c r="R147" s="281">
        <f>M147*N147</f>
        <v>480</v>
      </c>
      <c r="S147" s="282"/>
      <c r="T147" s="282"/>
      <c r="U147" s="283"/>
    </row>
    <row r="148" spans="1:22" ht="24.95" customHeight="1" x14ac:dyDescent="0.2">
      <c r="A148" s="109"/>
      <c r="B148" s="109"/>
      <c r="C148" s="294"/>
      <c r="D148" s="203" t="s">
        <v>132</v>
      </c>
      <c r="E148" s="204"/>
      <c r="F148" s="204"/>
      <c r="G148" s="204"/>
      <c r="H148" s="204"/>
      <c r="I148" s="205"/>
      <c r="J148" s="284">
        <f>SUM(J147)</f>
        <v>8.2263338657599418E-3</v>
      </c>
      <c r="K148" s="280"/>
      <c r="L148" s="198"/>
      <c r="M148" s="199"/>
      <c r="N148" s="200"/>
      <c r="O148" s="201"/>
      <c r="P148" s="201"/>
      <c r="Q148" s="202"/>
      <c r="R148" s="207">
        <f>SUM(R147)</f>
        <v>480</v>
      </c>
      <c r="S148" s="208"/>
      <c r="T148" s="208"/>
      <c r="U148" s="209"/>
    </row>
    <row r="149" spans="1:22" ht="24.95" customHeight="1" x14ac:dyDescent="0.2">
      <c r="A149" s="109"/>
      <c r="B149" s="109"/>
      <c r="C149" s="235"/>
      <c r="D149" s="236" t="s">
        <v>36</v>
      </c>
      <c r="E149" s="237"/>
      <c r="F149" s="237"/>
      <c r="G149" s="237"/>
      <c r="H149" s="237"/>
      <c r="I149" s="238"/>
      <c r="J149" s="239">
        <f>SUM(J102+J112+J119+J131+J142+J145+J148)</f>
        <v>1</v>
      </c>
      <c r="K149" s="240"/>
      <c r="L149" s="241"/>
      <c r="M149" s="242"/>
      <c r="N149" s="243"/>
      <c r="O149" s="244"/>
      <c r="P149" s="244"/>
      <c r="Q149" s="245"/>
      <c r="R149" s="246">
        <f>SUM(R102+R112+R119+R131+R142+R145+R148)</f>
        <v>58349.2</v>
      </c>
      <c r="S149" s="247"/>
      <c r="T149" s="247"/>
      <c r="U149" s="248"/>
    </row>
    <row r="150" spans="1:22" ht="24.95" customHeight="1" x14ac:dyDescent="0.2">
      <c r="A150" s="109"/>
      <c r="B150" s="109"/>
      <c r="C150" s="124" t="s">
        <v>37</v>
      </c>
      <c r="D150" s="125"/>
      <c r="E150" s="125"/>
      <c r="F150" s="125"/>
      <c r="G150" s="125"/>
      <c r="H150" s="125"/>
      <c r="I150" s="126"/>
      <c r="J150" s="249"/>
      <c r="K150" s="250"/>
      <c r="L150" s="251"/>
      <c r="M150" s="252"/>
      <c r="N150" s="253"/>
      <c r="O150" s="254"/>
      <c r="P150" s="254"/>
      <c r="Q150" s="255"/>
      <c r="R150" s="256">
        <f>R149</f>
        <v>58349.2</v>
      </c>
      <c r="S150" s="257"/>
      <c r="T150" s="257"/>
      <c r="U150" s="258"/>
    </row>
    <row r="151" spans="1:22" ht="30" customHeight="1" x14ac:dyDescent="0.2">
      <c r="A151" s="109"/>
      <c r="B151" s="109"/>
      <c r="C151" s="36" t="s">
        <v>133</v>
      </c>
      <c r="D151" s="37"/>
      <c r="E151" s="37"/>
      <c r="F151" s="37"/>
      <c r="G151" s="37"/>
      <c r="H151" s="37"/>
      <c r="I151" s="38"/>
      <c r="J151" s="295" t="s">
        <v>134</v>
      </c>
      <c r="K151" s="296"/>
      <c r="L151" s="296"/>
      <c r="M151" s="296"/>
      <c r="N151" s="296"/>
      <c r="O151" s="296"/>
      <c r="P151" s="296"/>
      <c r="Q151" s="297"/>
      <c r="R151" s="298" t="s">
        <v>135</v>
      </c>
      <c r="S151" s="299"/>
      <c r="T151" s="299"/>
      <c r="U151" s="300"/>
    </row>
    <row r="152" spans="1:22" ht="24.95" customHeight="1" x14ac:dyDescent="0.2">
      <c r="A152" s="109"/>
      <c r="B152" s="109"/>
      <c r="C152" s="301" t="s">
        <v>136</v>
      </c>
      <c r="D152" s="302"/>
      <c r="E152" s="302"/>
      <c r="F152" s="302"/>
      <c r="G152" s="302"/>
      <c r="H152" s="302"/>
      <c r="I152" s="303"/>
      <c r="J152" s="304">
        <f>R38</f>
        <v>381994.32</v>
      </c>
      <c r="K152" s="305"/>
      <c r="L152" s="305"/>
      <c r="M152" s="305"/>
      <c r="N152" s="305"/>
      <c r="O152" s="305"/>
      <c r="P152" s="305"/>
      <c r="Q152" s="306"/>
      <c r="R152" s="281">
        <f>J152</f>
        <v>381994.32</v>
      </c>
      <c r="S152" s="282"/>
      <c r="T152" s="282"/>
      <c r="U152" s="283"/>
      <c r="V152" s="69"/>
    </row>
    <row r="153" spans="1:22" ht="24.95" customHeight="1" x14ac:dyDescent="0.2">
      <c r="A153" s="109"/>
      <c r="B153" s="109"/>
      <c r="C153" s="301" t="s">
        <v>137</v>
      </c>
      <c r="D153" s="302"/>
      <c r="E153" s="302"/>
      <c r="F153" s="302"/>
      <c r="G153" s="302"/>
      <c r="H153" s="302"/>
      <c r="I153" s="303"/>
      <c r="J153" s="304">
        <f>R94</f>
        <v>60806.5</v>
      </c>
      <c r="K153" s="305"/>
      <c r="L153" s="305"/>
      <c r="M153" s="305"/>
      <c r="N153" s="305"/>
      <c r="O153" s="305"/>
      <c r="P153" s="305"/>
      <c r="Q153" s="306"/>
      <c r="R153" s="281">
        <f>J153</f>
        <v>60806.5</v>
      </c>
      <c r="S153" s="282"/>
      <c r="T153" s="282"/>
      <c r="U153" s="283"/>
    </row>
    <row r="154" spans="1:22" ht="24.95" customHeight="1" x14ac:dyDescent="0.2">
      <c r="A154" s="109"/>
      <c r="B154" s="109"/>
      <c r="C154" s="301" t="s">
        <v>138</v>
      </c>
      <c r="D154" s="302"/>
      <c r="E154" s="302"/>
      <c r="F154" s="302"/>
      <c r="G154" s="302"/>
      <c r="H154" s="302"/>
      <c r="I154" s="303"/>
      <c r="J154" s="304">
        <f>R149</f>
        <v>58349.2</v>
      </c>
      <c r="K154" s="305"/>
      <c r="L154" s="305"/>
      <c r="M154" s="305"/>
      <c r="N154" s="305"/>
      <c r="O154" s="305"/>
      <c r="P154" s="305"/>
      <c r="Q154" s="306"/>
      <c r="R154" s="281">
        <f>J154</f>
        <v>58349.2</v>
      </c>
      <c r="S154" s="282"/>
      <c r="T154" s="282"/>
      <c r="U154" s="283"/>
    </row>
    <row r="155" spans="1:22" s="318" customFormat="1" ht="24.95" customHeight="1" x14ac:dyDescent="0.2">
      <c r="A155" s="307"/>
      <c r="B155" s="109"/>
      <c r="C155" s="308" t="s">
        <v>139</v>
      </c>
      <c r="D155" s="309"/>
      <c r="E155" s="309"/>
      <c r="F155" s="309"/>
      <c r="G155" s="309"/>
      <c r="H155" s="309"/>
      <c r="I155" s="310"/>
      <c r="J155" s="311"/>
      <c r="K155" s="312"/>
      <c r="L155" s="312"/>
      <c r="M155" s="312"/>
      <c r="N155" s="312"/>
      <c r="O155" s="312"/>
      <c r="P155" s="312"/>
      <c r="Q155" s="313"/>
      <c r="R155" s="314">
        <f>SUM(R152:U154)</f>
        <v>501150.02</v>
      </c>
      <c r="S155" s="315"/>
      <c r="T155" s="315"/>
      <c r="U155" s="316"/>
      <c r="V155" s="317"/>
    </row>
    <row r="156" spans="1:22" ht="9.9499999999999993" customHeight="1" x14ac:dyDescent="0.2">
      <c r="A156" s="109"/>
      <c r="B156" s="109"/>
      <c r="C156" s="319"/>
      <c r="D156" s="320"/>
      <c r="E156" s="320"/>
      <c r="F156" s="320"/>
      <c r="G156" s="320"/>
      <c r="H156" s="320"/>
      <c r="I156" s="320"/>
      <c r="J156" s="320"/>
      <c r="K156" s="320"/>
      <c r="L156" s="320"/>
      <c r="M156" s="320"/>
      <c r="N156" s="320"/>
      <c r="O156" s="320"/>
      <c r="P156" s="320"/>
      <c r="Q156" s="320"/>
      <c r="R156" s="320"/>
      <c r="S156" s="320"/>
      <c r="T156" s="320"/>
      <c r="U156" s="321"/>
    </row>
    <row r="157" spans="1:22" s="32" customFormat="1" ht="24.95" customHeight="1" x14ac:dyDescent="0.2">
      <c r="A157" s="16"/>
      <c r="B157" s="16"/>
      <c r="C157" s="322" t="s">
        <v>140</v>
      </c>
      <c r="D157" s="323"/>
      <c r="E157" s="323"/>
      <c r="F157" s="323"/>
      <c r="G157" s="323"/>
      <c r="H157" s="323"/>
      <c r="I157" s="323"/>
      <c r="J157" s="324" t="s">
        <v>141</v>
      </c>
      <c r="K157" s="325"/>
      <c r="L157" s="325"/>
      <c r="M157" s="325"/>
      <c r="N157" s="325"/>
      <c r="O157" s="325"/>
      <c r="P157" s="325"/>
      <c r="Q157" s="326"/>
      <c r="R157" s="327" t="s">
        <v>135</v>
      </c>
      <c r="S157" s="328"/>
      <c r="T157" s="328"/>
      <c r="U157" s="329"/>
    </row>
    <row r="158" spans="1:22" s="32" customFormat="1" ht="20.100000000000001" customHeight="1" x14ac:dyDescent="0.2">
      <c r="A158" s="16"/>
      <c r="B158" s="16"/>
      <c r="C158" s="330" t="s">
        <v>142</v>
      </c>
      <c r="D158" s="331"/>
      <c r="E158" s="331"/>
      <c r="F158" s="331"/>
      <c r="G158" s="332"/>
      <c r="H158" s="332"/>
      <c r="I158" s="332"/>
      <c r="J158" s="324"/>
      <c r="K158" s="325"/>
      <c r="L158" s="325"/>
      <c r="M158" s="325"/>
      <c r="N158" s="325"/>
      <c r="O158" s="325"/>
      <c r="P158" s="325"/>
      <c r="Q158" s="326"/>
      <c r="R158" s="325"/>
      <c r="S158" s="325"/>
      <c r="T158" s="325"/>
      <c r="U158" s="326"/>
    </row>
    <row r="159" spans="1:22" s="32" customFormat="1" ht="20.100000000000001" customHeight="1" x14ac:dyDescent="0.2">
      <c r="A159" s="12"/>
      <c r="B159" s="12"/>
      <c r="C159" s="333" t="s">
        <v>143</v>
      </c>
      <c r="D159" s="334" t="s">
        <v>144</v>
      </c>
      <c r="E159" s="335"/>
      <c r="F159" s="335"/>
      <c r="G159" s="335"/>
      <c r="H159" s="335"/>
      <c r="I159" s="335"/>
      <c r="J159" s="336">
        <f>R159/R164</f>
        <v>0.76401334034470347</v>
      </c>
      <c r="K159" s="337"/>
      <c r="L159" s="337"/>
      <c r="M159" s="337"/>
      <c r="N159" s="337"/>
      <c r="O159" s="337"/>
      <c r="P159" s="337"/>
      <c r="Q159" s="338"/>
      <c r="R159" s="339">
        <f>R155</f>
        <v>501150.02</v>
      </c>
      <c r="S159" s="339"/>
      <c r="T159" s="339"/>
      <c r="U159" s="340"/>
    </row>
    <row r="160" spans="1:22" s="32" customFormat="1" ht="20.100000000000001" customHeight="1" x14ac:dyDescent="0.2">
      <c r="A160" s="17"/>
      <c r="B160" s="17"/>
      <c r="C160" s="333" t="s">
        <v>145</v>
      </c>
      <c r="D160" s="334" t="s">
        <v>146</v>
      </c>
      <c r="E160" s="335"/>
      <c r="F160" s="335"/>
      <c r="G160" s="335"/>
      <c r="H160" s="335"/>
      <c r="I160" s="335"/>
      <c r="J160" s="341"/>
      <c r="K160" s="342"/>
      <c r="L160" s="342"/>
      <c r="M160" s="342"/>
      <c r="N160" s="342"/>
      <c r="O160" s="342"/>
      <c r="P160" s="342"/>
      <c r="Q160" s="343"/>
      <c r="R160" s="342"/>
      <c r="S160" s="342"/>
      <c r="T160" s="342"/>
      <c r="U160" s="343"/>
    </row>
    <row r="161" spans="1:22" s="32" customFormat="1" ht="20.100000000000001" customHeight="1" x14ac:dyDescent="0.2">
      <c r="A161" s="344"/>
      <c r="B161" s="344"/>
      <c r="C161" s="345"/>
      <c r="D161" s="335" t="s">
        <v>147</v>
      </c>
      <c r="E161" s="335"/>
      <c r="F161" s="335"/>
      <c r="G161" s="335"/>
      <c r="H161" s="335"/>
      <c r="I161" s="335"/>
      <c r="J161" s="336">
        <f>R161/R164</f>
        <v>0.11254287274828172</v>
      </c>
      <c r="K161" s="337"/>
      <c r="L161" s="337"/>
      <c r="M161" s="337"/>
      <c r="N161" s="337"/>
      <c r="O161" s="337"/>
      <c r="P161" s="337"/>
      <c r="Q161" s="338"/>
      <c r="R161" s="339">
        <f>ROUND((R159-R22)*0.15,2)</f>
        <v>73821.83</v>
      </c>
      <c r="S161" s="339"/>
      <c r="T161" s="339"/>
      <c r="U161" s="340"/>
      <c r="V161" s="346">
        <f>R161+R162</f>
        <v>123558.62</v>
      </c>
    </row>
    <row r="162" spans="1:22" s="32" customFormat="1" ht="20.100000000000001" customHeight="1" x14ac:dyDescent="0.2">
      <c r="A162" s="347"/>
      <c r="B162" s="347"/>
      <c r="C162" s="345"/>
      <c r="D162" s="335" t="s">
        <v>148</v>
      </c>
      <c r="E162" s="335"/>
      <c r="F162" s="335"/>
      <c r="G162" s="335"/>
      <c r="H162" s="335"/>
      <c r="I162" s="335"/>
      <c r="J162" s="348">
        <f>R162/R164</f>
        <v>7.5824742191815217E-2</v>
      </c>
      <c r="K162" s="349"/>
      <c r="L162" s="349"/>
      <c r="M162" s="349"/>
      <c r="N162" s="349"/>
      <c r="O162" s="349"/>
      <c r="P162" s="349"/>
      <c r="Q162" s="350"/>
      <c r="R162" s="339">
        <f>ROUND((R159-R20)*0.1,2)</f>
        <v>49736.79</v>
      </c>
      <c r="S162" s="339"/>
      <c r="T162" s="339"/>
      <c r="U162" s="340"/>
    </row>
    <row r="163" spans="1:22" s="32" customFormat="1" ht="20.100000000000001" customHeight="1" x14ac:dyDescent="0.2">
      <c r="A163" s="351"/>
      <c r="B163" s="351"/>
      <c r="C163" s="345"/>
      <c r="D163" s="335" t="s">
        <v>149</v>
      </c>
      <c r="E163" s="335"/>
      <c r="F163" s="335"/>
      <c r="G163" s="335"/>
      <c r="H163" s="335"/>
      <c r="I163" s="335"/>
      <c r="J163" s="352">
        <f>R163/R164</f>
        <v>4.7619044715199572E-2</v>
      </c>
      <c r="K163" s="353"/>
      <c r="L163" s="353"/>
      <c r="M163" s="353"/>
      <c r="N163" s="353"/>
      <c r="O163" s="353"/>
      <c r="P163" s="353"/>
      <c r="Q163" s="354"/>
      <c r="R163" s="355">
        <f>ROUND((R159+R161+R162)*0.05,2)</f>
        <v>31235.43</v>
      </c>
      <c r="S163" s="355"/>
      <c r="T163" s="355"/>
      <c r="U163" s="356"/>
      <c r="V163" s="346">
        <f>R161+R162+R163</f>
        <v>154794.04999999999</v>
      </c>
    </row>
    <row r="164" spans="1:22" s="32" customFormat="1" ht="30" customHeight="1" x14ac:dyDescent="0.2">
      <c r="A164" s="351"/>
      <c r="B164" s="351"/>
      <c r="C164" s="357" t="s">
        <v>150</v>
      </c>
      <c r="D164" s="358"/>
      <c r="E164" s="358"/>
      <c r="F164" s="358"/>
      <c r="G164" s="358"/>
      <c r="H164" s="358"/>
      <c r="I164" s="358"/>
      <c r="J164" s="359">
        <f>SUM(J159:Q163)</f>
        <v>1</v>
      </c>
      <c r="K164" s="360"/>
      <c r="L164" s="360"/>
      <c r="M164" s="360"/>
      <c r="N164" s="360"/>
      <c r="O164" s="360"/>
      <c r="P164" s="360"/>
      <c r="Q164" s="361"/>
      <c r="R164" s="362">
        <f>SUM(R159:U163)</f>
        <v>655944.07000000007</v>
      </c>
      <c r="S164" s="363"/>
      <c r="T164" s="363"/>
      <c r="U164" s="364"/>
    </row>
    <row r="165" spans="1:22" s="32" customFormat="1" ht="75" customHeight="1" x14ac:dyDescent="0.2">
      <c r="A165" s="351"/>
      <c r="B165" s="351"/>
      <c r="C165" s="365"/>
      <c r="D165" s="366"/>
      <c r="E165" s="16"/>
      <c r="F165" s="16"/>
      <c r="G165" s="367"/>
      <c r="H165" s="367"/>
      <c r="I165" s="368"/>
      <c r="J165" s="369"/>
      <c r="K165" s="12"/>
      <c r="L165" s="12"/>
      <c r="M165" s="12"/>
      <c r="N165" s="12"/>
      <c r="O165" s="12"/>
      <c r="P165" s="12"/>
      <c r="Q165" s="12"/>
      <c r="R165" s="12"/>
      <c r="S165" s="12"/>
      <c r="T165" s="370"/>
      <c r="U165" s="12"/>
    </row>
    <row r="166" spans="1:22" s="32" customFormat="1" ht="20.100000000000001" customHeight="1" x14ac:dyDescent="0.2">
      <c r="A166" s="351"/>
      <c r="B166" s="351"/>
      <c r="C166" s="371" t="s">
        <v>151</v>
      </c>
      <c r="D166" s="1"/>
      <c r="E166" s="372"/>
      <c r="F166" s="372"/>
      <c r="G166" s="372"/>
      <c r="H166" s="372"/>
      <c r="I166" s="373"/>
      <c r="J166" s="374"/>
      <c r="K166" s="372"/>
      <c r="L166" s="1"/>
      <c r="M166" s="1"/>
      <c r="N166" s="375"/>
      <c r="O166" s="372"/>
      <c r="P166" s="376"/>
      <c r="Q166" s="377"/>
      <c r="R166" s="377"/>
      <c r="S166" s="376"/>
      <c r="T166" s="376"/>
      <c r="U166" s="376"/>
    </row>
    <row r="167" spans="1:22" s="32" customFormat="1" ht="49.9" customHeight="1" x14ac:dyDescent="0.2">
      <c r="A167" s="351"/>
      <c r="B167" s="351"/>
      <c r="C167" s="1"/>
      <c r="D167" s="378"/>
      <c r="E167" s="379"/>
      <c r="F167" s="379"/>
      <c r="G167" s="379"/>
      <c r="H167" s="379"/>
      <c r="I167" s="380"/>
      <c r="J167" s="381"/>
      <c r="K167" s="379"/>
      <c r="L167" s="382"/>
      <c r="M167" s="1"/>
      <c r="N167" s="1"/>
      <c r="O167" s="379"/>
      <c r="P167" s="376"/>
      <c r="Q167" s="377"/>
      <c r="R167" s="377"/>
      <c r="S167" s="376"/>
      <c r="T167" s="376"/>
      <c r="U167" s="376"/>
    </row>
    <row r="168" spans="1:22" s="32" customFormat="1" ht="20.100000000000001" customHeight="1" x14ac:dyDescent="0.25">
      <c r="A168" s="351"/>
      <c r="B168" s="351"/>
      <c r="C168" s="1"/>
      <c r="D168" s="383" t="s">
        <v>152</v>
      </c>
      <c r="E168" s="383"/>
      <c r="F168" s="383"/>
      <c r="G168" s="383"/>
      <c r="H168" s="383"/>
      <c r="I168" s="383"/>
      <c r="J168" s="381"/>
      <c r="K168" s="379"/>
      <c r="L168" s="1"/>
      <c r="M168" s="384"/>
      <c r="N168" s="384"/>
      <c r="O168" s="384"/>
      <c r="P168" s="384"/>
      <c r="Q168" s="384"/>
      <c r="R168" s="384"/>
      <c r="S168" s="384"/>
      <c r="T168" s="384"/>
      <c r="U168" s="385"/>
    </row>
    <row r="169" spans="1:22" s="32" customFormat="1" ht="20.100000000000001" customHeight="1" x14ac:dyDescent="0.2">
      <c r="A169" s="351"/>
      <c r="B169" s="351"/>
      <c r="C169" s="1"/>
      <c r="D169" s="371" t="s">
        <v>153</v>
      </c>
      <c r="E169" s="371"/>
      <c r="F169" s="371"/>
      <c r="G169" s="371"/>
      <c r="H169" s="371"/>
      <c r="I169" s="371"/>
      <c r="J169" s="386"/>
      <c r="K169" s="379"/>
      <c r="L169" s="1"/>
      <c r="M169" s="371"/>
      <c r="N169" s="371"/>
      <c r="O169" s="371"/>
      <c r="P169" s="371"/>
      <c r="Q169" s="371"/>
      <c r="R169" s="371"/>
      <c r="S169" s="371"/>
      <c r="T169" s="371"/>
      <c r="U169" s="371"/>
    </row>
    <row r="170" spans="1:22" s="32" customFormat="1" ht="49.9" customHeight="1" x14ac:dyDescent="0.2">
      <c r="A170" s="351"/>
      <c r="B170" s="351"/>
      <c r="C170" s="1"/>
      <c r="D170" s="383"/>
      <c r="E170" s="387"/>
      <c r="F170" s="387"/>
      <c r="G170" s="379"/>
      <c r="H170" s="379"/>
      <c r="I170" s="388"/>
      <c r="J170" s="389"/>
      <c r="K170" s="389"/>
      <c r="L170" s="390"/>
      <c r="M170" s="1"/>
      <c r="N170" s="1"/>
      <c r="O170" s="389"/>
      <c r="P170" s="389"/>
      <c r="Q170" s="1"/>
      <c r="R170" s="389"/>
      <c r="S170" s="391"/>
      <c r="T170" s="389"/>
      <c r="U170" s="391"/>
    </row>
    <row r="171" spans="1:22" s="32" customFormat="1" ht="20.100000000000001" customHeight="1" x14ac:dyDescent="0.2">
      <c r="A171" s="351"/>
      <c r="B171" s="351"/>
      <c r="C171" s="392" t="s">
        <v>154</v>
      </c>
      <c r="D171" s="1"/>
      <c r="E171" s="387"/>
      <c r="F171" s="387"/>
      <c r="G171" s="379"/>
      <c r="H171" s="379"/>
      <c r="I171" s="388"/>
      <c r="J171" s="389"/>
      <c r="K171" s="389"/>
      <c r="L171" s="1"/>
      <c r="M171" s="1"/>
      <c r="N171" s="1"/>
      <c r="O171" s="1"/>
      <c r="P171" s="1"/>
      <c r="Q171" s="1"/>
      <c r="R171" s="1"/>
      <c r="S171" s="1"/>
      <c r="T171" s="1"/>
      <c r="U171" s="391"/>
    </row>
    <row r="172" spans="1:22" s="32" customFormat="1" ht="49.9" customHeight="1" x14ac:dyDescent="0.25">
      <c r="A172" s="351"/>
      <c r="B172" s="351"/>
      <c r="C172" s="1"/>
      <c r="D172" s="1"/>
      <c r="E172" s="393"/>
      <c r="F172" s="393"/>
      <c r="G172" s="393"/>
      <c r="H172" s="393"/>
      <c r="I172" s="393"/>
      <c r="J172" s="389"/>
      <c r="K172" s="389"/>
      <c r="L172" s="390"/>
      <c r="M172" s="1"/>
      <c r="N172" s="1"/>
      <c r="O172" s="389"/>
      <c r="P172" s="389"/>
      <c r="Q172" s="1"/>
      <c r="R172" s="389"/>
      <c r="S172" s="391"/>
      <c r="T172" s="389"/>
      <c r="U172" s="391"/>
    </row>
    <row r="173" spans="1:22" s="32" customFormat="1" ht="20.100000000000001" customHeight="1" x14ac:dyDescent="0.25">
      <c r="A173" s="351"/>
      <c r="B173" s="351"/>
      <c r="C173" s="1"/>
      <c r="D173" s="384" t="s">
        <v>155</v>
      </c>
      <c r="E173" s="394"/>
      <c r="F173" s="394"/>
      <c r="G173" s="394"/>
      <c r="H173" s="394"/>
      <c r="I173" s="394"/>
      <c r="J173" s="395" t="s">
        <v>156</v>
      </c>
      <c r="K173" s="389"/>
      <c r="L173" s="3"/>
      <c r="M173" s="3"/>
      <c r="N173" s="3"/>
      <c r="O173" s="3"/>
      <c r="P173" s="3"/>
      <c r="Q173" s="3"/>
      <c r="R173" s="3"/>
      <c r="S173" s="3"/>
      <c r="T173" s="3"/>
      <c r="U173" s="391"/>
    </row>
    <row r="174" spans="1:22" s="32" customFormat="1" ht="20.100000000000001" customHeight="1" x14ac:dyDescent="0.2">
      <c r="A174" s="351"/>
      <c r="B174" s="351"/>
      <c r="C174" s="1"/>
      <c r="D174" s="371" t="s">
        <v>157</v>
      </c>
      <c r="E174" s="3"/>
      <c r="F174" s="3"/>
      <c r="G174" s="3"/>
      <c r="H174" s="3"/>
      <c r="I174" s="3"/>
      <c r="J174" s="374" t="s">
        <v>158</v>
      </c>
      <c r="K174" s="389"/>
      <c r="L174" s="3"/>
      <c r="M174" s="3"/>
      <c r="N174" s="3"/>
      <c r="O174" s="3"/>
      <c r="P174" s="3"/>
      <c r="Q174" s="3"/>
      <c r="R174" s="3"/>
      <c r="S174" s="3"/>
      <c r="T174" s="3"/>
      <c r="U174" s="391"/>
    </row>
    <row r="175" spans="1:22" s="32" customFormat="1" ht="49.9" customHeight="1" x14ac:dyDescent="0.2">
      <c r="A175" s="351"/>
      <c r="B175" s="351"/>
      <c r="C175" s="1"/>
      <c r="D175" s="3"/>
      <c r="E175" s="387"/>
      <c r="F175" s="387"/>
      <c r="G175" s="379"/>
      <c r="H175" s="379"/>
      <c r="I175" s="388"/>
      <c r="J175" s="389"/>
      <c r="K175" s="389"/>
      <c r="L175" s="3"/>
      <c r="M175" s="3"/>
      <c r="N175" s="3"/>
      <c r="O175" s="3"/>
      <c r="P175" s="3"/>
      <c r="Q175" s="3"/>
      <c r="R175" s="3"/>
      <c r="S175" s="3"/>
      <c r="T175" s="3"/>
      <c r="U175" s="391"/>
    </row>
    <row r="176" spans="1:22" s="32" customFormat="1" ht="20.100000000000001" customHeight="1" x14ac:dyDescent="0.25">
      <c r="A176" s="351"/>
      <c r="B176" s="351"/>
      <c r="C176" s="1"/>
      <c r="D176" s="384" t="s">
        <v>159</v>
      </c>
      <c r="E176" s="384"/>
      <c r="F176" s="384"/>
      <c r="G176" s="384"/>
      <c r="H176" s="384"/>
      <c r="I176" s="384"/>
      <c r="J176" s="384"/>
      <c r="K176" s="384"/>
      <c r="L176" s="384"/>
      <c r="M176" s="384"/>
      <c r="N176" s="384"/>
      <c r="O176" s="384"/>
      <c r="P176" s="384"/>
      <c r="Q176" s="384"/>
      <c r="R176" s="384"/>
      <c r="S176" s="384"/>
      <c r="T176" s="384"/>
      <c r="U176" s="384"/>
    </row>
    <row r="177" spans="1:22" s="32" customFormat="1" ht="20.100000000000001" customHeight="1" x14ac:dyDescent="0.2">
      <c r="A177" s="351"/>
      <c r="B177" s="351"/>
      <c r="C177" s="1"/>
      <c r="D177" s="371" t="s">
        <v>160</v>
      </c>
      <c r="E177" s="387"/>
      <c r="F177" s="387"/>
      <c r="G177" s="379"/>
      <c r="H177" s="379"/>
      <c r="I177" s="388"/>
      <c r="J177" s="374"/>
      <c r="K177" s="389"/>
      <c r="L177" s="3"/>
      <c r="M177" s="3"/>
      <c r="N177" s="3"/>
      <c r="O177" s="3"/>
      <c r="P177" s="3"/>
      <c r="Q177" s="3"/>
      <c r="R177" s="3"/>
      <c r="S177" s="3"/>
      <c r="T177" s="3"/>
      <c r="U177" s="391"/>
    </row>
    <row r="178" spans="1:22" s="32" customFormat="1" ht="49.9" customHeight="1" x14ac:dyDescent="0.2">
      <c r="A178" s="351"/>
      <c r="B178" s="351"/>
      <c r="C178" s="396"/>
      <c r="D178" s="379"/>
      <c r="E178" s="379"/>
      <c r="F178" s="397"/>
      <c r="G178" s="379"/>
      <c r="H178" s="379"/>
      <c r="I178" s="379"/>
      <c r="J178" s="379"/>
      <c r="K178" s="386"/>
      <c r="L178" s="398"/>
      <c r="M178" s="398"/>
      <c r="N178" s="398"/>
      <c r="O178" s="398"/>
      <c r="P178" s="398"/>
      <c r="Q178" s="398"/>
      <c r="R178" s="398"/>
      <c r="S178" s="398"/>
      <c r="T178" s="398"/>
      <c r="U178" s="376"/>
    </row>
    <row r="179" spans="1:22" ht="20.100000000000001" customHeight="1" x14ac:dyDescent="0.25">
      <c r="C179" s="399" t="s">
        <v>161</v>
      </c>
      <c r="D179" s="400"/>
      <c r="E179" s="400"/>
      <c r="F179" s="401"/>
      <c r="G179" s="3"/>
      <c r="H179" s="3"/>
      <c r="I179" s="3"/>
      <c r="J179" s="400" t="s">
        <v>162</v>
      </c>
      <c r="K179" s="375" t="s">
        <v>162</v>
      </c>
      <c r="L179" s="402"/>
      <c r="M179" s="384"/>
      <c r="N179" s="384"/>
      <c r="O179" s="384"/>
      <c r="P179" s="384"/>
      <c r="Q179" s="384"/>
      <c r="R179" s="384"/>
      <c r="S179" s="384"/>
      <c r="T179" s="384"/>
      <c r="U179" s="384"/>
      <c r="V179" s="403"/>
    </row>
    <row r="180" spans="1:22" s="32" customFormat="1" ht="49.9" customHeight="1" x14ac:dyDescent="0.2">
      <c r="A180" s="351"/>
      <c r="B180" s="351"/>
      <c r="C180" s="399"/>
      <c r="D180" s="400"/>
      <c r="E180" s="400"/>
      <c r="F180" s="401"/>
      <c r="G180" s="3"/>
      <c r="H180" s="3"/>
      <c r="I180" s="400"/>
      <c r="J180" s="399"/>
      <c r="K180" s="402"/>
      <c r="L180" s="404"/>
      <c r="M180" s="404"/>
      <c r="N180" s="404"/>
      <c r="O180" s="404"/>
      <c r="P180" s="404"/>
      <c r="Q180" s="404"/>
      <c r="R180" s="404"/>
      <c r="S180" s="404"/>
      <c r="T180" s="404"/>
      <c r="U180" s="403"/>
    </row>
    <row r="181" spans="1:22" s="32" customFormat="1" ht="20.100000000000001" customHeight="1" x14ac:dyDescent="0.25">
      <c r="A181" s="351"/>
      <c r="B181" s="351"/>
      <c r="C181" s="405"/>
      <c r="D181" s="393" t="s">
        <v>163</v>
      </c>
      <c r="E181" s="405"/>
      <c r="F181" s="405"/>
      <c r="G181" s="3"/>
      <c r="H181" s="3"/>
      <c r="I181" s="3"/>
      <c r="J181" s="406" t="s">
        <v>164</v>
      </c>
      <c r="K181" s="407"/>
      <c r="L181" s="390"/>
      <c r="M181" s="1"/>
      <c r="N181" s="1"/>
      <c r="O181" s="389"/>
      <c r="P181" s="389"/>
      <c r="Q181" s="1"/>
      <c r="R181" s="389"/>
      <c r="S181" s="391"/>
      <c r="T181" s="389"/>
      <c r="U181" s="408"/>
    </row>
    <row r="182" spans="1:22" s="32" customFormat="1" ht="20.100000000000001" customHeight="1" x14ac:dyDescent="0.2">
      <c r="A182" s="351"/>
      <c r="B182" s="351"/>
      <c r="C182" s="409"/>
      <c r="D182" s="394" t="s">
        <v>165</v>
      </c>
      <c r="E182" s="409"/>
      <c r="F182" s="409"/>
      <c r="G182" s="3"/>
      <c r="H182" s="3"/>
      <c r="I182" s="3"/>
      <c r="J182" s="410" t="s">
        <v>166</v>
      </c>
      <c r="K182" s="407"/>
      <c r="L182" s="3"/>
      <c r="M182" s="3"/>
      <c r="N182" s="3"/>
      <c r="O182" s="3"/>
      <c r="P182" s="3"/>
      <c r="Q182" s="3"/>
      <c r="R182" s="3"/>
      <c r="S182" s="3"/>
      <c r="T182" s="3"/>
      <c r="U182" s="409"/>
    </row>
    <row r="183" spans="1:22" s="32" customFormat="1" ht="39.950000000000003" customHeight="1" x14ac:dyDescent="0.2">
      <c r="A183" s="351"/>
      <c r="B183" s="351"/>
      <c r="C183" s="411"/>
      <c r="D183" s="411"/>
      <c r="E183" s="411"/>
      <c r="F183" s="411"/>
      <c r="G183" s="411"/>
      <c r="H183" s="412"/>
      <c r="I183" s="3"/>
      <c r="J183" s="413"/>
      <c r="K183" s="413"/>
      <c r="L183" s="3"/>
      <c r="M183" s="3"/>
      <c r="N183" s="3"/>
      <c r="O183" s="3"/>
      <c r="P183" s="3"/>
      <c r="Q183" s="3"/>
      <c r="R183" s="3"/>
      <c r="S183" s="3"/>
      <c r="T183" s="3"/>
      <c r="U183" s="410"/>
    </row>
    <row r="184" spans="1:22" ht="20.100000000000001" customHeight="1" x14ac:dyDescent="0.25">
      <c r="C184" s="386"/>
      <c r="D184" s="379"/>
      <c r="E184" s="379"/>
      <c r="F184" s="386"/>
      <c r="G184" s="414"/>
      <c r="H184" s="414"/>
      <c r="I184" s="415"/>
      <c r="J184" s="416"/>
      <c r="K184" s="416"/>
      <c r="L184" s="417"/>
      <c r="M184" s="417"/>
      <c r="N184" s="417"/>
      <c r="O184" s="417"/>
      <c r="P184" s="417"/>
      <c r="Q184" s="417"/>
      <c r="R184" s="417"/>
      <c r="S184" s="417"/>
      <c r="T184" s="417"/>
      <c r="U184" s="376"/>
    </row>
    <row r="185" spans="1:22" ht="60" customHeight="1" x14ac:dyDescent="0.25">
      <c r="C185" s="418"/>
      <c r="D185" s="387"/>
      <c r="E185" s="387"/>
      <c r="F185" s="419"/>
      <c r="G185" s="420"/>
      <c r="H185" s="420"/>
      <c r="I185" s="3"/>
      <c r="J185" s="421"/>
      <c r="K185" s="379"/>
      <c r="L185" s="422"/>
      <c r="M185" s="422"/>
      <c r="N185" s="422"/>
      <c r="O185" s="422"/>
      <c r="P185" s="422"/>
      <c r="Q185" s="422"/>
      <c r="R185" s="422"/>
      <c r="S185" s="422"/>
      <c r="T185" s="422"/>
      <c r="U185" s="376"/>
    </row>
    <row r="186" spans="1:22" ht="20.100000000000001" customHeight="1" x14ac:dyDescent="0.2">
      <c r="C186" s="405"/>
      <c r="D186" s="423"/>
      <c r="E186" s="423"/>
      <c r="F186" s="424"/>
      <c r="I186" s="425"/>
      <c r="J186" s="421"/>
      <c r="K186" s="407"/>
      <c r="L186" s="424"/>
      <c r="M186" s="407"/>
      <c r="N186" s="407"/>
      <c r="O186" s="376"/>
      <c r="P186" s="376"/>
      <c r="Q186" s="376"/>
      <c r="R186" s="376"/>
      <c r="S186" s="376"/>
      <c r="T186" s="376"/>
      <c r="U186" s="376"/>
    </row>
    <row r="187" spans="1:22" ht="20.100000000000001" customHeight="1" x14ac:dyDescent="0.2">
      <c r="C187" s="426"/>
      <c r="D187" s="426"/>
      <c r="E187" s="426"/>
      <c r="F187" s="426"/>
      <c r="G187" s="376"/>
      <c r="H187" s="376"/>
      <c r="I187" s="427"/>
      <c r="J187" s="376"/>
      <c r="K187" s="376"/>
      <c r="L187" s="376"/>
      <c r="M187" s="376"/>
      <c r="N187" s="376"/>
      <c r="O187" s="428"/>
      <c r="P187" s="428"/>
      <c r="Q187" s="428"/>
      <c r="R187" s="428"/>
      <c r="S187" s="428"/>
      <c r="T187" s="428"/>
      <c r="U187" s="428"/>
    </row>
    <row r="188" spans="1:22" ht="20.100000000000001" customHeight="1" x14ac:dyDescent="0.2">
      <c r="C188" s="409"/>
      <c r="D188" s="409"/>
      <c r="E188" s="409"/>
      <c r="F188" s="409"/>
      <c r="G188" s="372"/>
      <c r="H188" s="372"/>
      <c r="I188" s="3"/>
      <c r="J188" s="407"/>
      <c r="K188" s="407"/>
      <c r="L188" s="429"/>
      <c r="M188" s="429"/>
      <c r="N188" s="429"/>
      <c r="O188" s="429"/>
      <c r="P188" s="429"/>
      <c r="Q188" s="429"/>
      <c r="R188" s="429"/>
      <c r="S188" s="429"/>
      <c r="T188" s="429"/>
      <c r="U188" s="409"/>
    </row>
    <row r="189" spans="1:22" ht="80.099999999999994" customHeight="1" x14ac:dyDescent="0.2">
      <c r="C189" s="383"/>
      <c r="D189" s="387"/>
      <c r="E189" s="387"/>
      <c r="F189" s="379"/>
      <c r="G189" s="388"/>
      <c r="H189" s="388"/>
      <c r="J189" s="389"/>
      <c r="K189" s="389"/>
      <c r="L189" s="390"/>
      <c r="O189" s="389"/>
      <c r="P189" s="389"/>
      <c r="R189" s="389"/>
      <c r="S189" s="391"/>
      <c r="T189" s="389"/>
      <c r="U189" s="391"/>
    </row>
    <row r="190" spans="1:22" ht="20.100000000000001" customHeight="1" x14ac:dyDescent="0.2">
      <c r="C190" s="399"/>
      <c r="D190" s="400"/>
      <c r="E190" s="400"/>
      <c r="F190" s="401"/>
      <c r="G190" s="400"/>
      <c r="H190" s="400"/>
      <c r="I190" s="400"/>
      <c r="J190" s="399"/>
      <c r="K190" s="402"/>
      <c r="L190" s="399"/>
      <c r="N190" s="430"/>
      <c r="O190" s="403"/>
      <c r="P190" s="403"/>
      <c r="Q190" s="403"/>
      <c r="R190" s="403"/>
      <c r="S190" s="403"/>
      <c r="T190" s="403"/>
      <c r="U190" s="403"/>
    </row>
    <row r="191" spans="1:22" s="431" customFormat="1" ht="60" customHeight="1" x14ac:dyDescent="0.2">
      <c r="A191" s="55"/>
      <c r="B191" s="55"/>
      <c r="C191" s="396"/>
      <c r="D191" s="379"/>
      <c r="E191" s="379"/>
      <c r="F191" s="397"/>
      <c r="G191" s="379"/>
      <c r="H191" s="379"/>
      <c r="I191" s="379"/>
      <c r="J191" s="379"/>
      <c r="K191" s="386"/>
      <c r="L191" s="386"/>
      <c r="N191" s="379"/>
      <c r="O191" s="376"/>
      <c r="P191" s="379"/>
      <c r="Q191" s="376"/>
      <c r="R191" s="379"/>
      <c r="S191" s="432"/>
      <c r="T191" s="376"/>
      <c r="U191" s="376"/>
    </row>
    <row r="192" spans="1:22" s="431" customFormat="1" ht="20.100000000000001" customHeight="1" x14ac:dyDescent="0.2">
      <c r="A192" s="55"/>
      <c r="B192" s="55"/>
      <c r="C192" s="433"/>
      <c r="D192" s="433"/>
      <c r="E192" s="433"/>
      <c r="F192" s="433"/>
      <c r="G192" s="433"/>
      <c r="H192" s="434"/>
      <c r="I192" s="3"/>
      <c r="J192" s="407"/>
      <c r="K192" s="407"/>
      <c r="L192" s="433"/>
      <c r="M192" s="433"/>
      <c r="N192" s="433"/>
      <c r="O192" s="433"/>
      <c r="P192" s="433"/>
      <c r="Q192" s="433"/>
      <c r="R192" s="433"/>
      <c r="S192" s="433"/>
      <c r="T192" s="433"/>
      <c r="U192" s="376"/>
    </row>
    <row r="193" spans="1:21" s="431" customFormat="1" ht="20.100000000000001" customHeight="1" x14ac:dyDescent="0.2">
      <c r="A193" s="55"/>
      <c r="B193" s="55"/>
      <c r="C193" s="435"/>
      <c r="D193" s="435"/>
      <c r="E193" s="435"/>
      <c r="F193" s="435"/>
      <c r="G193" s="435"/>
      <c r="H193" s="394"/>
      <c r="I193" s="3"/>
      <c r="J193" s="413"/>
      <c r="K193" s="413"/>
      <c r="L193" s="436"/>
      <c r="M193" s="436"/>
      <c r="N193" s="436"/>
      <c r="O193" s="436"/>
      <c r="P193" s="436"/>
      <c r="Q193" s="436"/>
      <c r="R193" s="436"/>
      <c r="S193" s="436"/>
      <c r="T193" s="436"/>
      <c r="U193" s="376"/>
    </row>
    <row r="194" spans="1:21" s="431" customFormat="1" ht="80.099999999999994" customHeight="1" x14ac:dyDescent="0.2">
      <c r="A194" s="55"/>
      <c r="B194" s="55"/>
      <c r="C194" s="396"/>
      <c r="D194" s="379"/>
      <c r="E194" s="379"/>
      <c r="F194" s="397"/>
      <c r="G194" s="379"/>
      <c r="H194" s="379"/>
      <c r="I194" s="379"/>
      <c r="J194" s="379"/>
      <c r="K194" s="386"/>
      <c r="L194" s="386"/>
      <c r="N194" s="379"/>
      <c r="O194" s="376"/>
      <c r="P194" s="379"/>
      <c r="Q194" s="376"/>
      <c r="R194" s="379"/>
      <c r="S194" s="432"/>
      <c r="T194" s="376"/>
      <c r="U194" s="376"/>
    </row>
    <row r="195" spans="1:21" ht="20.100000000000001" customHeight="1" x14ac:dyDescent="0.2">
      <c r="C195" s="399"/>
      <c r="D195" s="400"/>
      <c r="E195" s="400"/>
      <c r="F195" s="401"/>
      <c r="G195" s="400"/>
      <c r="H195" s="400"/>
      <c r="I195" s="400"/>
      <c r="J195" s="399"/>
      <c r="K195" s="402"/>
      <c r="L195" s="399"/>
      <c r="N195" s="430"/>
      <c r="O195" s="403"/>
      <c r="P195" s="403"/>
      <c r="Q195" s="403"/>
      <c r="R195" s="403"/>
      <c r="S195" s="403"/>
      <c r="T195" s="403"/>
      <c r="U195" s="403"/>
    </row>
    <row r="196" spans="1:21" ht="60" customHeight="1" x14ac:dyDescent="0.2">
      <c r="C196" s="399"/>
      <c r="D196" s="400"/>
      <c r="E196" s="400"/>
      <c r="F196" s="401"/>
      <c r="G196" s="400"/>
      <c r="H196" s="400"/>
      <c r="I196" s="400"/>
      <c r="J196" s="399"/>
      <c r="K196" s="402"/>
      <c r="L196" s="399"/>
      <c r="N196" s="430"/>
      <c r="O196" s="403"/>
      <c r="P196" s="403"/>
      <c r="Q196" s="403"/>
      <c r="R196" s="403"/>
      <c r="S196" s="403"/>
      <c r="T196" s="403"/>
      <c r="U196" s="403"/>
    </row>
    <row r="197" spans="1:21" ht="20.100000000000001" customHeight="1" x14ac:dyDescent="0.2">
      <c r="C197" s="405"/>
      <c r="D197" s="437"/>
      <c r="E197" s="405"/>
      <c r="F197" s="405"/>
      <c r="G197" s="383"/>
      <c r="H197" s="383"/>
      <c r="I197" s="3"/>
      <c r="J197" s="407"/>
      <c r="K197" s="407"/>
      <c r="L197" s="405"/>
      <c r="M197" s="423"/>
      <c r="N197" s="407"/>
      <c r="O197" s="408"/>
      <c r="P197" s="408"/>
      <c r="Q197" s="408"/>
      <c r="R197" s="408"/>
      <c r="S197" s="408"/>
      <c r="T197" s="408"/>
      <c r="U197" s="408"/>
    </row>
    <row r="198" spans="1:21" ht="20.100000000000001" customHeight="1" x14ac:dyDescent="0.2">
      <c r="C198" s="409"/>
      <c r="D198" s="409"/>
      <c r="E198" s="409"/>
      <c r="F198" s="409"/>
      <c r="G198" s="372"/>
      <c r="H198" s="372"/>
      <c r="I198" s="3"/>
      <c r="J198" s="407"/>
      <c r="K198" s="407"/>
      <c r="L198" s="429"/>
      <c r="M198" s="429"/>
      <c r="N198" s="429"/>
      <c r="O198" s="429"/>
      <c r="P198" s="429"/>
      <c r="Q198" s="429"/>
      <c r="R198" s="429"/>
      <c r="S198" s="429"/>
      <c r="T198" s="429"/>
      <c r="U198" s="409"/>
    </row>
    <row r="199" spans="1:21" ht="20.100000000000001" customHeight="1" x14ac:dyDescent="0.2">
      <c r="C199" s="411"/>
      <c r="D199" s="411"/>
      <c r="E199" s="411"/>
      <c r="F199" s="411"/>
      <c r="G199" s="411"/>
      <c r="H199" s="412"/>
      <c r="I199" s="3"/>
      <c r="J199" s="413"/>
      <c r="K199" s="413"/>
      <c r="L199" s="438"/>
      <c r="M199" s="438"/>
      <c r="N199" s="438"/>
      <c r="O199" s="438"/>
      <c r="P199" s="438"/>
      <c r="Q199" s="438"/>
      <c r="R199" s="438"/>
      <c r="S199" s="438"/>
      <c r="T199" s="438"/>
      <c r="U199" s="410"/>
    </row>
    <row r="200" spans="1:21" s="431" customFormat="1" ht="20.100000000000001" customHeight="1" x14ac:dyDescent="0.2">
      <c r="A200" s="55"/>
      <c r="B200" s="55"/>
      <c r="C200" s="386"/>
      <c r="D200" s="379"/>
      <c r="E200" s="379"/>
      <c r="F200" s="386"/>
      <c r="G200" s="414"/>
      <c r="H200" s="414"/>
      <c r="J200" s="416"/>
      <c r="K200" s="416"/>
      <c r="L200" s="386"/>
      <c r="M200" s="379"/>
      <c r="N200" s="416"/>
      <c r="O200" s="376"/>
      <c r="P200" s="376"/>
      <c r="Q200" s="376"/>
      <c r="R200" s="376"/>
      <c r="S200" s="376"/>
      <c r="T200" s="391"/>
      <c r="U200" s="376"/>
    </row>
    <row r="201" spans="1:21" ht="20.100000000000001" customHeight="1" x14ac:dyDescent="0.2">
      <c r="C201" s="418"/>
      <c r="D201" s="387"/>
      <c r="E201" s="387"/>
      <c r="F201" s="419"/>
      <c r="G201" s="420"/>
      <c r="H201" s="420"/>
      <c r="I201" s="3"/>
      <c r="J201" s="421"/>
      <c r="K201" s="379"/>
      <c r="L201" s="389"/>
      <c r="M201" s="379"/>
      <c r="N201" s="389"/>
      <c r="O201" s="376"/>
      <c r="P201" s="379"/>
      <c r="Q201" s="376"/>
      <c r="R201" s="439"/>
      <c r="S201" s="379"/>
      <c r="T201" s="376"/>
      <c r="U201" s="376"/>
    </row>
    <row r="202" spans="1:21" ht="20.100000000000001" customHeight="1" x14ac:dyDescent="0.2">
      <c r="C202" s="405"/>
      <c r="D202" s="423"/>
      <c r="E202" s="423"/>
      <c r="F202" s="424"/>
      <c r="I202" s="440"/>
      <c r="J202" s="421"/>
      <c r="K202" s="407"/>
      <c r="L202" s="424"/>
      <c r="M202" s="407"/>
      <c r="N202" s="407"/>
      <c r="O202" s="376"/>
      <c r="P202" s="376"/>
      <c r="Q202" s="376"/>
      <c r="R202" s="376"/>
      <c r="S202" s="376"/>
      <c r="T202" s="376"/>
      <c r="U202" s="376"/>
    </row>
    <row r="203" spans="1:21" ht="20.100000000000001" customHeight="1" x14ac:dyDescent="0.2">
      <c r="C203" s="426"/>
      <c r="D203" s="426"/>
      <c r="E203" s="426"/>
      <c r="F203" s="426"/>
      <c r="G203" s="376"/>
      <c r="H203" s="376"/>
      <c r="I203" s="376"/>
      <c r="J203" s="376"/>
      <c r="K203" s="376"/>
      <c r="L203" s="376"/>
      <c r="M203" s="376"/>
      <c r="N203" s="376"/>
      <c r="O203" s="428"/>
      <c r="P203" s="428"/>
      <c r="Q203" s="428"/>
      <c r="R203" s="428"/>
      <c r="S203" s="428"/>
      <c r="T203" s="428"/>
      <c r="U203" s="428"/>
    </row>
    <row r="204" spans="1:21" x14ac:dyDescent="0.2">
      <c r="C204" s="9"/>
      <c r="D204" s="17"/>
      <c r="E204" s="17"/>
      <c r="F204" s="17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</row>
    <row r="205" spans="1:21" x14ac:dyDescent="0.2">
      <c r="D205" s="441"/>
      <c r="E205" s="441"/>
      <c r="F205" s="441"/>
    </row>
    <row r="206" spans="1:21" x14ac:dyDescent="0.2">
      <c r="D206" s="441"/>
      <c r="E206" s="441"/>
      <c r="F206" s="441"/>
    </row>
    <row r="207" spans="1:21" x14ac:dyDescent="0.2">
      <c r="C207" s="442"/>
      <c r="D207" s="442"/>
      <c r="E207" s="442"/>
      <c r="F207" s="442"/>
      <c r="G207" s="442"/>
      <c r="H207" s="442"/>
      <c r="I207" s="442"/>
      <c r="J207" s="442"/>
      <c r="K207" s="442"/>
      <c r="L207" s="442"/>
      <c r="M207" s="442"/>
      <c r="N207" s="442"/>
      <c r="O207" s="442"/>
      <c r="P207" s="442"/>
      <c r="Q207" s="442"/>
      <c r="R207" s="442"/>
      <c r="S207" s="442"/>
      <c r="T207" s="442"/>
      <c r="U207" s="442"/>
    </row>
    <row r="208" spans="1:21" x14ac:dyDescent="0.2">
      <c r="C208" s="442"/>
      <c r="D208" s="442"/>
      <c r="E208" s="442"/>
      <c r="F208" s="442"/>
      <c r="G208" s="442"/>
      <c r="H208" s="442"/>
      <c r="I208" s="442"/>
      <c r="J208" s="442"/>
      <c r="K208" s="442"/>
      <c r="L208" s="442"/>
      <c r="M208" s="442"/>
      <c r="N208" s="442"/>
      <c r="O208" s="442"/>
      <c r="P208" s="442"/>
      <c r="Q208" s="442"/>
      <c r="R208" s="442"/>
      <c r="S208" s="442"/>
      <c r="T208" s="442"/>
      <c r="U208" s="442"/>
    </row>
    <row r="209" spans="1:21" s="32" customFormat="1" x14ac:dyDescent="0.2">
      <c r="A209" s="1"/>
      <c r="B209" s="1"/>
      <c r="C209" s="442"/>
      <c r="D209" s="442"/>
      <c r="E209" s="442"/>
      <c r="F209" s="442"/>
      <c r="G209" s="442"/>
      <c r="H209" s="442"/>
      <c r="I209" s="442"/>
      <c r="J209" s="442"/>
      <c r="K209" s="442"/>
      <c r="L209" s="442"/>
      <c r="M209" s="442"/>
      <c r="N209" s="442"/>
      <c r="O209" s="442"/>
      <c r="P209" s="442"/>
      <c r="Q209" s="442"/>
      <c r="R209" s="442"/>
      <c r="S209" s="442"/>
      <c r="T209" s="442"/>
      <c r="U209" s="442"/>
    </row>
    <row r="210" spans="1:21" s="32" customFormat="1" x14ac:dyDescent="0.2">
      <c r="A210" s="1"/>
      <c r="B210" s="1"/>
      <c r="C210" s="442"/>
      <c r="D210" s="442"/>
      <c r="E210" s="442"/>
      <c r="F210" s="442"/>
      <c r="G210" s="442"/>
      <c r="H210" s="442"/>
      <c r="I210" s="442"/>
      <c r="J210" s="442"/>
      <c r="K210" s="442"/>
      <c r="L210" s="442"/>
      <c r="M210" s="442"/>
      <c r="N210" s="442"/>
      <c r="O210" s="442"/>
      <c r="P210" s="442"/>
      <c r="Q210" s="442"/>
      <c r="R210" s="442"/>
      <c r="S210" s="442"/>
      <c r="T210" s="442"/>
      <c r="U210" s="442"/>
    </row>
    <row r="211" spans="1:21" s="32" customFormat="1" x14ac:dyDescent="0.2">
      <c r="A211" s="1"/>
      <c r="B211" s="1"/>
      <c r="C211" s="442"/>
      <c r="D211" s="442"/>
      <c r="E211" s="442"/>
      <c r="F211" s="442"/>
      <c r="G211" s="442"/>
      <c r="H211" s="442"/>
      <c r="I211" s="442"/>
      <c r="J211" s="442"/>
      <c r="K211" s="442"/>
      <c r="L211" s="442"/>
      <c r="M211" s="442"/>
      <c r="N211" s="442"/>
      <c r="O211" s="442"/>
      <c r="P211" s="442"/>
      <c r="Q211" s="442"/>
      <c r="R211" s="442"/>
      <c r="S211" s="442"/>
      <c r="T211" s="442"/>
      <c r="U211" s="442"/>
    </row>
    <row r="212" spans="1:21" s="32" customFormat="1" x14ac:dyDescent="0.2">
      <c r="A212" s="1"/>
      <c r="B212" s="1"/>
      <c r="C212" s="442"/>
      <c r="D212" s="442"/>
      <c r="E212" s="442"/>
      <c r="F212" s="442"/>
      <c r="G212" s="442"/>
      <c r="H212" s="442"/>
      <c r="I212" s="442"/>
      <c r="J212" s="442"/>
      <c r="K212" s="442"/>
      <c r="L212" s="442"/>
      <c r="M212" s="442"/>
      <c r="N212" s="442"/>
      <c r="O212" s="442"/>
      <c r="P212" s="442"/>
      <c r="Q212" s="442"/>
      <c r="R212" s="442"/>
      <c r="S212" s="442"/>
      <c r="T212" s="442"/>
      <c r="U212" s="442"/>
    </row>
    <row r="213" spans="1:21" s="32" customFormat="1" x14ac:dyDescent="0.2">
      <c r="A213" s="1"/>
      <c r="B213" s="1"/>
      <c r="C213" s="442"/>
      <c r="D213" s="442"/>
      <c r="E213" s="442"/>
      <c r="F213" s="442"/>
      <c r="G213" s="442"/>
      <c r="H213" s="442"/>
      <c r="I213" s="442"/>
      <c r="J213" s="442"/>
      <c r="K213" s="442"/>
      <c r="L213" s="442"/>
      <c r="M213" s="442"/>
      <c r="N213" s="442"/>
      <c r="O213" s="442"/>
      <c r="P213" s="442"/>
      <c r="Q213" s="442"/>
      <c r="R213" s="442"/>
      <c r="S213" s="442"/>
      <c r="T213" s="442"/>
      <c r="U213" s="442"/>
    </row>
    <row r="214" spans="1:21" s="32" customFormat="1" x14ac:dyDescent="0.2">
      <c r="A214" s="1"/>
      <c r="B214" s="1"/>
      <c r="C214" s="442"/>
      <c r="D214" s="442"/>
      <c r="E214" s="442"/>
      <c r="F214" s="442"/>
      <c r="G214" s="442"/>
      <c r="H214" s="442"/>
      <c r="I214" s="442"/>
      <c r="J214" s="442"/>
      <c r="K214" s="442"/>
      <c r="L214" s="442"/>
      <c r="M214" s="442"/>
      <c r="N214" s="442"/>
      <c r="O214" s="442"/>
      <c r="P214" s="442"/>
      <c r="Q214" s="442"/>
      <c r="R214" s="442"/>
      <c r="S214" s="442"/>
      <c r="T214" s="442"/>
      <c r="U214" s="442"/>
    </row>
    <row r="215" spans="1:21" s="32" customFormat="1" x14ac:dyDescent="0.2">
      <c r="A215" s="1"/>
      <c r="B215" s="1"/>
      <c r="C215" s="442"/>
      <c r="D215" s="442"/>
      <c r="E215" s="442"/>
      <c r="F215" s="442"/>
      <c r="G215" s="442"/>
      <c r="H215" s="442"/>
      <c r="I215" s="442"/>
      <c r="J215" s="442"/>
      <c r="K215" s="442"/>
      <c r="L215" s="442"/>
      <c r="M215" s="442"/>
      <c r="N215" s="442"/>
      <c r="O215" s="442"/>
      <c r="P215" s="442"/>
      <c r="Q215" s="442"/>
      <c r="R215" s="442"/>
      <c r="S215" s="442"/>
      <c r="T215" s="442"/>
      <c r="U215" s="442"/>
    </row>
    <row r="216" spans="1:21" s="32" customFormat="1" x14ac:dyDescent="0.2">
      <c r="A216" s="1"/>
      <c r="B216" s="1"/>
      <c r="C216" s="442"/>
      <c r="D216" s="442"/>
      <c r="E216" s="442"/>
      <c r="F216" s="442"/>
      <c r="G216" s="442"/>
      <c r="H216" s="442"/>
      <c r="I216" s="442"/>
      <c r="J216" s="442"/>
      <c r="K216" s="442"/>
      <c r="L216" s="442"/>
      <c r="M216" s="442"/>
      <c r="N216" s="442"/>
      <c r="O216" s="442"/>
      <c r="P216" s="442"/>
      <c r="Q216" s="442"/>
      <c r="R216" s="442"/>
      <c r="S216" s="442"/>
      <c r="T216" s="442"/>
      <c r="U216" s="442"/>
    </row>
    <row r="217" spans="1:21" s="32" customFormat="1" x14ac:dyDescent="0.2">
      <c r="A217" s="1"/>
      <c r="B217" s="1"/>
      <c r="C217" s="442"/>
      <c r="D217" s="442"/>
      <c r="E217" s="442"/>
      <c r="F217" s="442"/>
      <c r="G217" s="442"/>
      <c r="H217" s="442"/>
      <c r="I217" s="442"/>
      <c r="J217" s="442"/>
      <c r="K217" s="442"/>
      <c r="L217" s="442"/>
      <c r="M217" s="442"/>
      <c r="N217" s="442"/>
      <c r="O217" s="442"/>
      <c r="P217" s="442"/>
      <c r="Q217" s="442"/>
      <c r="R217" s="442"/>
      <c r="S217" s="442"/>
      <c r="T217" s="442"/>
      <c r="U217" s="442"/>
    </row>
    <row r="218" spans="1:21" s="32" customFormat="1" x14ac:dyDescent="0.2">
      <c r="A218" s="1"/>
      <c r="B218" s="1"/>
      <c r="C218" s="442"/>
      <c r="D218" s="442"/>
      <c r="E218" s="442"/>
      <c r="F218" s="442"/>
      <c r="G218" s="442"/>
      <c r="H218" s="442"/>
      <c r="I218" s="442"/>
      <c r="J218" s="442"/>
      <c r="K218" s="442"/>
      <c r="L218" s="442"/>
      <c r="M218" s="442"/>
      <c r="N218" s="442"/>
      <c r="O218" s="442"/>
      <c r="P218" s="442"/>
      <c r="Q218" s="442"/>
      <c r="R218" s="442"/>
      <c r="S218" s="442"/>
      <c r="T218" s="442"/>
      <c r="U218" s="442"/>
    </row>
    <row r="219" spans="1:21" s="32" customFormat="1" x14ac:dyDescent="0.2">
      <c r="A219" s="1"/>
      <c r="B219" s="1"/>
      <c r="C219" s="442"/>
      <c r="D219" s="442"/>
      <c r="E219" s="442"/>
      <c r="F219" s="442"/>
      <c r="G219" s="442"/>
      <c r="H219" s="442"/>
      <c r="I219" s="442"/>
      <c r="J219" s="442"/>
      <c r="K219" s="442"/>
      <c r="L219" s="442"/>
      <c r="M219" s="442"/>
      <c r="N219" s="442"/>
      <c r="O219" s="442"/>
      <c r="P219" s="442"/>
      <c r="Q219" s="442"/>
      <c r="R219" s="442"/>
      <c r="S219" s="442"/>
      <c r="T219" s="442"/>
      <c r="U219" s="442"/>
    </row>
    <row r="220" spans="1:21" s="32" customFormat="1" x14ac:dyDescent="0.2">
      <c r="A220" s="1"/>
      <c r="B220" s="1"/>
      <c r="C220" s="442"/>
      <c r="D220" s="442"/>
      <c r="E220" s="442"/>
      <c r="F220" s="442"/>
      <c r="G220" s="442"/>
      <c r="H220" s="442"/>
      <c r="I220" s="442"/>
      <c r="J220" s="442"/>
      <c r="K220" s="442"/>
      <c r="L220" s="442"/>
      <c r="M220" s="442"/>
      <c r="N220" s="442"/>
      <c r="O220" s="442"/>
      <c r="P220" s="442"/>
      <c r="Q220" s="442"/>
      <c r="R220" s="442"/>
      <c r="S220" s="442"/>
      <c r="T220" s="442"/>
      <c r="U220" s="442"/>
    </row>
    <row r="221" spans="1:21" s="32" customFormat="1" x14ac:dyDescent="0.2">
      <c r="A221" s="1"/>
      <c r="B221" s="1"/>
      <c r="C221" s="442"/>
      <c r="D221" s="442"/>
      <c r="E221" s="442"/>
      <c r="F221" s="442"/>
      <c r="G221" s="442"/>
      <c r="H221" s="442"/>
      <c r="I221" s="442"/>
      <c r="J221" s="442"/>
      <c r="K221" s="442"/>
      <c r="L221" s="442"/>
      <c r="M221" s="442"/>
      <c r="N221" s="442"/>
      <c r="O221" s="442"/>
      <c r="P221" s="442"/>
      <c r="Q221" s="442"/>
      <c r="R221" s="442"/>
      <c r="S221" s="442"/>
      <c r="T221" s="442"/>
      <c r="U221" s="442"/>
    </row>
    <row r="222" spans="1:21" s="32" customFormat="1" x14ac:dyDescent="0.2">
      <c r="A222" s="1"/>
      <c r="B222" s="1"/>
      <c r="C222" s="442"/>
      <c r="D222" s="442"/>
      <c r="E222" s="442"/>
      <c r="F222" s="442"/>
      <c r="G222" s="442"/>
      <c r="H222" s="442"/>
      <c r="I222" s="442"/>
      <c r="J222" s="442"/>
      <c r="K222" s="442"/>
      <c r="L222" s="442"/>
      <c r="M222" s="442"/>
      <c r="N222" s="442"/>
      <c r="O222" s="442"/>
      <c r="P222" s="442"/>
      <c r="Q222" s="442"/>
      <c r="R222" s="442"/>
      <c r="S222" s="442"/>
      <c r="T222" s="442"/>
      <c r="U222" s="442"/>
    </row>
    <row r="223" spans="1:21" s="32" customFormat="1" x14ac:dyDescent="0.2">
      <c r="A223" s="1"/>
      <c r="B223" s="1"/>
      <c r="C223" s="1"/>
      <c r="D223" s="441"/>
      <c r="E223" s="441"/>
      <c r="F223" s="44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s="32" customFormat="1" x14ac:dyDescent="0.2">
      <c r="A224" s="1"/>
      <c r="B224" s="1"/>
      <c r="C224" s="1"/>
      <c r="D224" s="441"/>
      <c r="E224" s="441"/>
      <c r="F224" s="44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4:6" s="1" customFormat="1" x14ac:dyDescent="0.25">
      <c r="D225" s="441"/>
      <c r="E225" s="441"/>
      <c r="F225" s="441"/>
    </row>
    <row r="226" spans="4:6" s="1" customFormat="1" x14ac:dyDescent="0.25">
      <c r="D226" s="441"/>
      <c r="E226" s="441"/>
      <c r="F226" s="441"/>
    </row>
    <row r="227" spans="4:6" s="1" customFormat="1" x14ac:dyDescent="0.25">
      <c r="D227" s="441"/>
      <c r="E227" s="441"/>
      <c r="F227" s="441"/>
    </row>
    <row r="228" spans="4:6" s="1" customFormat="1" x14ac:dyDescent="0.25">
      <c r="D228" s="441"/>
      <c r="E228" s="441"/>
      <c r="F228" s="441"/>
    </row>
    <row r="229" spans="4:6" s="1" customFormat="1" x14ac:dyDescent="0.25">
      <c r="D229" s="441"/>
      <c r="E229" s="441"/>
      <c r="F229" s="441"/>
    </row>
    <row r="230" spans="4:6" s="1" customFormat="1" x14ac:dyDescent="0.25">
      <c r="D230" s="441"/>
      <c r="E230" s="441"/>
      <c r="F230" s="441"/>
    </row>
    <row r="231" spans="4:6" s="1" customFormat="1" x14ac:dyDescent="0.25">
      <c r="D231" s="441"/>
      <c r="E231" s="441"/>
      <c r="F231" s="441"/>
    </row>
    <row r="232" spans="4:6" s="1" customFormat="1" x14ac:dyDescent="0.25">
      <c r="D232" s="441"/>
      <c r="E232" s="441"/>
      <c r="F232" s="441"/>
    </row>
    <row r="233" spans="4:6" s="1" customFormat="1" x14ac:dyDescent="0.25">
      <c r="D233" s="441"/>
      <c r="E233" s="441"/>
      <c r="F233" s="441"/>
    </row>
    <row r="234" spans="4:6" s="1" customFormat="1" x14ac:dyDescent="0.25">
      <c r="D234" s="441"/>
      <c r="E234" s="441"/>
      <c r="F234" s="441"/>
    </row>
    <row r="235" spans="4:6" s="1" customFormat="1" x14ac:dyDescent="0.25">
      <c r="D235" s="441"/>
      <c r="E235" s="441"/>
      <c r="F235" s="441"/>
    </row>
    <row r="236" spans="4:6" s="1" customFormat="1" x14ac:dyDescent="0.25">
      <c r="D236" s="441"/>
      <c r="E236" s="441"/>
      <c r="F236" s="441"/>
    </row>
    <row r="237" spans="4:6" s="1" customFormat="1" x14ac:dyDescent="0.25">
      <c r="D237" s="441"/>
      <c r="E237" s="441"/>
      <c r="F237" s="441"/>
    </row>
    <row r="238" spans="4:6" s="1" customFormat="1" x14ac:dyDescent="0.25">
      <c r="D238" s="441"/>
      <c r="E238" s="441"/>
      <c r="F238" s="441"/>
    </row>
    <row r="239" spans="4:6" s="1" customFormat="1" x14ac:dyDescent="0.25">
      <c r="D239" s="441"/>
      <c r="E239" s="441"/>
      <c r="F239" s="441"/>
    </row>
    <row r="240" spans="4:6" s="1" customFormat="1" x14ac:dyDescent="0.25">
      <c r="D240" s="441"/>
      <c r="E240" s="441"/>
      <c r="F240" s="441"/>
    </row>
    <row r="241" spans="4:6" s="1" customFormat="1" x14ac:dyDescent="0.25">
      <c r="D241" s="441"/>
      <c r="E241" s="441"/>
      <c r="F241" s="441"/>
    </row>
    <row r="242" spans="4:6" s="1" customFormat="1" x14ac:dyDescent="0.25">
      <c r="D242" s="441"/>
      <c r="E242" s="441"/>
      <c r="F242" s="441"/>
    </row>
    <row r="243" spans="4:6" s="1" customFormat="1" x14ac:dyDescent="0.25">
      <c r="D243" s="441"/>
      <c r="E243" s="441"/>
      <c r="F243" s="441"/>
    </row>
    <row r="244" spans="4:6" s="1" customFormat="1" x14ac:dyDescent="0.25">
      <c r="D244" s="441"/>
      <c r="E244" s="441"/>
      <c r="F244" s="441"/>
    </row>
    <row r="245" spans="4:6" s="1" customFormat="1" x14ac:dyDescent="0.25">
      <c r="D245" s="441"/>
      <c r="E245" s="441"/>
      <c r="F245" s="441"/>
    </row>
    <row r="246" spans="4:6" s="1" customFormat="1" x14ac:dyDescent="0.25">
      <c r="D246" s="441"/>
      <c r="E246" s="441"/>
      <c r="F246" s="441"/>
    </row>
    <row r="247" spans="4:6" s="1" customFormat="1" x14ac:dyDescent="0.25">
      <c r="D247" s="441"/>
      <c r="E247" s="441"/>
      <c r="F247" s="441"/>
    </row>
    <row r="248" spans="4:6" s="1" customFormat="1" x14ac:dyDescent="0.25">
      <c r="D248" s="441"/>
      <c r="E248" s="441"/>
      <c r="F248" s="441"/>
    </row>
    <row r="249" spans="4:6" s="1" customFormat="1" x14ac:dyDescent="0.25">
      <c r="D249" s="441"/>
      <c r="E249" s="441"/>
      <c r="F249" s="441"/>
    </row>
    <row r="250" spans="4:6" s="1" customFormat="1" x14ac:dyDescent="0.25">
      <c r="D250" s="441"/>
      <c r="E250" s="441"/>
      <c r="F250" s="441"/>
    </row>
    <row r="251" spans="4:6" s="1" customFormat="1" x14ac:dyDescent="0.25">
      <c r="D251" s="441"/>
      <c r="E251" s="441"/>
      <c r="F251" s="441"/>
    </row>
    <row r="252" spans="4:6" s="1" customFormat="1" x14ac:dyDescent="0.25">
      <c r="D252" s="441"/>
      <c r="E252" s="441"/>
      <c r="F252" s="441"/>
    </row>
    <row r="253" spans="4:6" s="1" customFormat="1" x14ac:dyDescent="0.25">
      <c r="D253" s="441"/>
      <c r="E253" s="441"/>
      <c r="F253" s="441"/>
    </row>
    <row r="254" spans="4:6" s="1" customFormat="1" x14ac:dyDescent="0.25">
      <c r="D254" s="441"/>
      <c r="E254" s="441"/>
      <c r="F254" s="441"/>
    </row>
    <row r="255" spans="4:6" s="1" customFormat="1" x14ac:dyDescent="0.25">
      <c r="D255" s="441"/>
      <c r="E255" s="441"/>
      <c r="F255" s="441"/>
    </row>
    <row r="256" spans="4:6" s="1" customFormat="1" x14ac:dyDescent="0.25">
      <c r="D256" s="441"/>
      <c r="E256" s="441"/>
      <c r="F256" s="441"/>
    </row>
    <row r="257" spans="4:6" s="1" customFormat="1" x14ac:dyDescent="0.25">
      <c r="D257" s="441"/>
      <c r="E257" s="441"/>
      <c r="F257" s="441"/>
    </row>
    <row r="258" spans="4:6" s="1" customFormat="1" x14ac:dyDescent="0.25">
      <c r="D258" s="441"/>
      <c r="E258" s="441"/>
      <c r="F258" s="441"/>
    </row>
    <row r="259" spans="4:6" s="1" customFormat="1" x14ac:dyDescent="0.25">
      <c r="D259" s="441"/>
      <c r="E259" s="441"/>
      <c r="F259" s="441"/>
    </row>
    <row r="260" spans="4:6" s="1" customFormat="1" x14ac:dyDescent="0.25">
      <c r="D260" s="441"/>
      <c r="E260" s="441"/>
      <c r="F260" s="441"/>
    </row>
    <row r="261" spans="4:6" s="1" customFormat="1" x14ac:dyDescent="0.25">
      <c r="D261" s="441"/>
      <c r="E261" s="441"/>
      <c r="F261" s="441"/>
    </row>
    <row r="262" spans="4:6" s="1" customFormat="1" x14ac:dyDescent="0.25">
      <c r="D262" s="441"/>
      <c r="E262" s="441"/>
      <c r="F262" s="441"/>
    </row>
    <row r="263" spans="4:6" s="1" customFormat="1" x14ac:dyDescent="0.25">
      <c r="D263" s="441"/>
      <c r="E263" s="441"/>
      <c r="F263" s="441"/>
    </row>
    <row r="264" spans="4:6" s="1" customFormat="1" x14ac:dyDescent="0.25">
      <c r="D264" s="441"/>
      <c r="E264" s="441"/>
      <c r="F264" s="441"/>
    </row>
    <row r="265" spans="4:6" s="1" customFormat="1" x14ac:dyDescent="0.25">
      <c r="D265" s="441"/>
      <c r="E265" s="441"/>
      <c r="F265" s="441"/>
    </row>
    <row r="266" spans="4:6" s="1" customFormat="1" x14ac:dyDescent="0.25">
      <c r="D266" s="441"/>
      <c r="E266" s="441"/>
      <c r="F266" s="441"/>
    </row>
    <row r="267" spans="4:6" s="1" customFormat="1" x14ac:dyDescent="0.25">
      <c r="D267" s="441"/>
      <c r="E267" s="441"/>
      <c r="F267" s="441"/>
    </row>
    <row r="268" spans="4:6" s="1" customFormat="1" x14ac:dyDescent="0.25">
      <c r="D268" s="441"/>
      <c r="E268" s="441"/>
      <c r="F268" s="441"/>
    </row>
    <row r="269" spans="4:6" s="1" customFormat="1" x14ac:dyDescent="0.25">
      <c r="D269" s="441"/>
      <c r="E269" s="441"/>
      <c r="F269" s="441"/>
    </row>
    <row r="270" spans="4:6" s="1" customFormat="1" x14ac:dyDescent="0.25">
      <c r="D270" s="441"/>
      <c r="E270" s="441"/>
      <c r="F270" s="441"/>
    </row>
    <row r="271" spans="4:6" s="1" customFormat="1" x14ac:dyDescent="0.25">
      <c r="D271" s="441"/>
      <c r="E271" s="441"/>
      <c r="F271" s="441"/>
    </row>
    <row r="272" spans="4:6" s="1" customFormat="1" x14ac:dyDescent="0.25">
      <c r="D272" s="441"/>
      <c r="E272" s="441"/>
      <c r="F272" s="441"/>
    </row>
    <row r="273" spans="4:6" s="1" customFormat="1" x14ac:dyDescent="0.25">
      <c r="D273" s="441"/>
      <c r="E273" s="441"/>
      <c r="F273" s="441"/>
    </row>
    <row r="274" spans="4:6" s="1" customFormat="1" x14ac:dyDescent="0.25">
      <c r="D274" s="441"/>
      <c r="E274" s="441"/>
      <c r="F274" s="441"/>
    </row>
    <row r="275" spans="4:6" s="1" customFormat="1" x14ac:dyDescent="0.25">
      <c r="D275" s="441"/>
      <c r="E275" s="441"/>
      <c r="F275" s="441"/>
    </row>
    <row r="276" spans="4:6" s="1" customFormat="1" x14ac:dyDescent="0.25">
      <c r="D276" s="441"/>
      <c r="E276" s="441"/>
      <c r="F276" s="441"/>
    </row>
    <row r="277" spans="4:6" s="1" customFormat="1" x14ac:dyDescent="0.25">
      <c r="D277" s="441"/>
      <c r="E277" s="441"/>
      <c r="F277" s="441"/>
    </row>
    <row r="278" spans="4:6" s="1" customFormat="1" x14ac:dyDescent="0.25">
      <c r="D278" s="441"/>
      <c r="E278" s="441"/>
      <c r="F278" s="441"/>
    </row>
    <row r="279" spans="4:6" s="1" customFormat="1" x14ac:dyDescent="0.25">
      <c r="D279" s="441"/>
      <c r="E279" s="441"/>
      <c r="F279" s="441"/>
    </row>
    <row r="280" spans="4:6" s="1" customFormat="1" x14ac:dyDescent="0.25">
      <c r="D280" s="441"/>
      <c r="E280" s="441"/>
      <c r="F280" s="441"/>
    </row>
    <row r="281" spans="4:6" s="1" customFormat="1" x14ac:dyDescent="0.25">
      <c r="D281" s="441"/>
      <c r="E281" s="441"/>
      <c r="F281" s="441"/>
    </row>
    <row r="282" spans="4:6" s="1" customFormat="1" x14ac:dyDescent="0.25">
      <c r="D282" s="441"/>
      <c r="E282" s="441"/>
      <c r="F282" s="441"/>
    </row>
    <row r="283" spans="4:6" s="1" customFormat="1" x14ac:dyDescent="0.25">
      <c r="D283" s="441"/>
      <c r="E283" s="441"/>
      <c r="F283" s="441"/>
    </row>
    <row r="284" spans="4:6" s="1" customFormat="1" x14ac:dyDescent="0.25">
      <c r="D284" s="441"/>
      <c r="E284" s="441"/>
      <c r="F284" s="441"/>
    </row>
    <row r="285" spans="4:6" s="1" customFormat="1" x14ac:dyDescent="0.25">
      <c r="D285" s="441"/>
      <c r="E285" s="441"/>
      <c r="F285" s="441"/>
    </row>
    <row r="286" spans="4:6" s="1" customFormat="1" x14ac:dyDescent="0.25">
      <c r="D286" s="441"/>
      <c r="E286" s="441"/>
      <c r="F286" s="441"/>
    </row>
    <row r="287" spans="4:6" s="1" customFormat="1" x14ac:dyDescent="0.25">
      <c r="D287" s="441"/>
      <c r="E287" s="441"/>
      <c r="F287" s="441"/>
    </row>
    <row r="288" spans="4:6" s="1" customFormat="1" x14ac:dyDescent="0.25">
      <c r="D288" s="441"/>
      <c r="E288" s="441"/>
      <c r="F288" s="441"/>
    </row>
    <row r="289" spans="4:6" s="1" customFormat="1" x14ac:dyDescent="0.25">
      <c r="D289" s="441"/>
      <c r="E289" s="441"/>
      <c r="F289" s="441"/>
    </row>
    <row r="290" spans="4:6" s="1" customFormat="1" x14ac:dyDescent="0.25">
      <c r="D290" s="441"/>
      <c r="E290" s="441"/>
      <c r="F290" s="441"/>
    </row>
    <row r="291" spans="4:6" s="1" customFormat="1" x14ac:dyDescent="0.25">
      <c r="D291" s="441"/>
      <c r="E291" s="441"/>
      <c r="F291" s="441"/>
    </row>
    <row r="292" spans="4:6" s="1" customFormat="1" x14ac:dyDescent="0.25">
      <c r="D292" s="441"/>
      <c r="E292" s="441"/>
      <c r="F292" s="441"/>
    </row>
    <row r="293" spans="4:6" s="1" customFormat="1" x14ac:dyDescent="0.25">
      <c r="D293" s="441"/>
      <c r="E293" s="441"/>
      <c r="F293" s="441"/>
    </row>
    <row r="294" spans="4:6" s="1" customFormat="1" x14ac:dyDescent="0.25">
      <c r="D294" s="441"/>
      <c r="E294" s="441"/>
      <c r="F294" s="441"/>
    </row>
    <row r="295" spans="4:6" s="1" customFormat="1" x14ac:dyDescent="0.25">
      <c r="D295" s="441"/>
      <c r="E295" s="441"/>
      <c r="F295" s="441"/>
    </row>
    <row r="296" spans="4:6" s="1" customFormat="1" x14ac:dyDescent="0.25">
      <c r="D296" s="441"/>
      <c r="E296" s="441"/>
      <c r="F296" s="441"/>
    </row>
    <row r="297" spans="4:6" s="1" customFormat="1" x14ac:dyDescent="0.25">
      <c r="D297" s="441"/>
      <c r="E297" s="441"/>
      <c r="F297" s="441"/>
    </row>
    <row r="298" spans="4:6" s="1" customFormat="1" x14ac:dyDescent="0.25">
      <c r="D298" s="441"/>
      <c r="E298" s="441"/>
      <c r="F298" s="441"/>
    </row>
    <row r="299" spans="4:6" s="1" customFormat="1" x14ac:dyDescent="0.25">
      <c r="D299" s="441"/>
      <c r="E299" s="441"/>
      <c r="F299" s="441"/>
    </row>
    <row r="300" spans="4:6" s="1" customFormat="1" x14ac:dyDescent="0.25">
      <c r="D300" s="441"/>
      <c r="E300" s="441"/>
      <c r="F300" s="441"/>
    </row>
    <row r="301" spans="4:6" s="1" customFormat="1" x14ac:dyDescent="0.25">
      <c r="D301" s="441"/>
      <c r="E301" s="441"/>
      <c r="F301" s="441"/>
    </row>
    <row r="302" spans="4:6" s="1" customFormat="1" x14ac:dyDescent="0.25">
      <c r="D302" s="441"/>
      <c r="E302" s="441"/>
      <c r="F302" s="441"/>
    </row>
    <row r="303" spans="4:6" s="1" customFormat="1" x14ac:dyDescent="0.25">
      <c r="D303" s="441"/>
      <c r="E303" s="441"/>
      <c r="F303" s="441"/>
    </row>
    <row r="304" spans="4:6" s="1" customFormat="1" x14ac:dyDescent="0.25">
      <c r="D304" s="441"/>
      <c r="E304" s="441"/>
      <c r="F304" s="441"/>
    </row>
    <row r="305" spans="4:6" s="1" customFormat="1" x14ac:dyDescent="0.25">
      <c r="D305" s="441"/>
      <c r="E305" s="441"/>
      <c r="F305" s="441"/>
    </row>
    <row r="306" spans="4:6" s="1" customFormat="1" x14ac:dyDescent="0.25">
      <c r="D306" s="441"/>
      <c r="E306" s="441"/>
      <c r="F306" s="441"/>
    </row>
    <row r="307" spans="4:6" s="1" customFormat="1" x14ac:dyDescent="0.25">
      <c r="D307" s="441"/>
      <c r="E307" s="441"/>
      <c r="F307" s="441"/>
    </row>
    <row r="308" spans="4:6" s="1" customFormat="1" x14ac:dyDescent="0.25">
      <c r="D308" s="441"/>
      <c r="E308" s="441"/>
      <c r="F308" s="441"/>
    </row>
    <row r="309" spans="4:6" s="1" customFormat="1" x14ac:dyDescent="0.25">
      <c r="D309" s="441"/>
      <c r="E309" s="441"/>
      <c r="F309" s="441"/>
    </row>
    <row r="310" spans="4:6" s="1" customFormat="1" x14ac:dyDescent="0.25">
      <c r="D310" s="441"/>
      <c r="E310" s="441"/>
      <c r="F310" s="441"/>
    </row>
    <row r="311" spans="4:6" s="1" customFormat="1" x14ac:dyDescent="0.25">
      <c r="D311" s="441"/>
      <c r="E311" s="441"/>
      <c r="F311" s="441"/>
    </row>
    <row r="312" spans="4:6" s="1" customFormat="1" x14ac:dyDescent="0.25">
      <c r="D312" s="441"/>
      <c r="E312" s="441"/>
      <c r="F312" s="441"/>
    </row>
    <row r="313" spans="4:6" s="1" customFormat="1" x14ac:dyDescent="0.25">
      <c r="D313" s="441"/>
      <c r="E313" s="441"/>
      <c r="F313" s="441"/>
    </row>
    <row r="314" spans="4:6" s="1" customFormat="1" x14ac:dyDescent="0.25">
      <c r="D314" s="441"/>
      <c r="E314" s="441"/>
      <c r="F314" s="441"/>
    </row>
    <row r="315" spans="4:6" s="1" customFormat="1" x14ac:dyDescent="0.25">
      <c r="D315" s="441"/>
      <c r="E315" s="441"/>
      <c r="F315" s="441"/>
    </row>
    <row r="316" spans="4:6" s="1" customFormat="1" x14ac:dyDescent="0.25">
      <c r="D316" s="441"/>
      <c r="E316" s="441"/>
      <c r="F316" s="441"/>
    </row>
    <row r="317" spans="4:6" s="1" customFormat="1" x14ac:dyDescent="0.25">
      <c r="D317" s="441"/>
      <c r="E317" s="441"/>
      <c r="F317" s="441"/>
    </row>
    <row r="318" spans="4:6" s="1" customFormat="1" x14ac:dyDescent="0.25">
      <c r="D318" s="441"/>
      <c r="E318" s="441"/>
      <c r="F318" s="441"/>
    </row>
    <row r="319" spans="4:6" s="1" customFormat="1" x14ac:dyDescent="0.25">
      <c r="D319" s="441"/>
      <c r="E319" s="441"/>
      <c r="F319" s="441"/>
    </row>
    <row r="320" spans="4:6" s="1" customFormat="1" x14ac:dyDescent="0.25">
      <c r="D320" s="441"/>
      <c r="E320" s="441"/>
      <c r="F320" s="441"/>
    </row>
    <row r="321" spans="4:6" s="1" customFormat="1" x14ac:dyDescent="0.25">
      <c r="D321" s="441"/>
      <c r="E321" s="441"/>
      <c r="F321" s="441"/>
    </row>
    <row r="322" spans="4:6" s="1" customFormat="1" x14ac:dyDescent="0.25">
      <c r="D322" s="441"/>
      <c r="E322" s="441"/>
      <c r="F322" s="441"/>
    </row>
    <row r="323" spans="4:6" s="1" customFormat="1" x14ac:dyDescent="0.25">
      <c r="D323" s="441"/>
      <c r="E323" s="441"/>
      <c r="F323" s="441"/>
    </row>
    <row r="324" spans="4:6" s="1" customFormat="1" x14ac:dyDescent="0.25">
      <c r="D324" s="441"/>
      <c r="E324" s="441"/>
      <c r="F324" s="441"/>
    </row>
    <row r="325" spans="4:6" s="1" customFormat="1" x14ac:dyDescent="0.25">
      <c r="D325" s="441"/>
      <c r="E325" s="441"/>
      <c r="F325" s="441"/>
    </row>
    <row r="326" spans="4:6" s="1" customFormat="1" x14ac:dyDescent="0.25">
      <c r="D326" s="441"/>
      <c r="E326" s="441"/>
      <c r="F326" s="441"/>
    </row>
    <row r="327" spans="4:6" s="1" customFormat="1" x14ac:dyDescent="0.25">
      <c r="D327" s="441"/>
      <c r="E327" s="441"/>
      <c r="F327" s="441"/>
    </row>
    <row r="328" spans="4:6" s="1" customFormat="1" x14ac:dyDescent="0.25">
      <c r="D328" s="441"/>
      <c r="E328" s="441"/>
      <c r="F328" s="441"/>
    </row>
    <row r="329" spans="4:6" s="1" customFormat="1" x14ac:dyDescent="0.25">
      <c r="D329" s="441"/>
      <c r="E329" s="441"/>
      <c r="F329" s="441"/>
    </row>
    <row r="330" spans="4:6" s="1" customFormat="1" x14ac:dyDescent="0.25">
      <c r="D330" s="441"/>
      <c r="E330" s="441"/>
      <c r="F330" s="441"/>
    </row>
    <row r="331" spans="4:6" s="1" customFormat="1" x14ac:dyDescent="0.25">
      <c r="D331" s="441"/>
      <c r="E331" s="441"/>
      <c r="F331" s="441"/>
    </row>
    <row r="332" spans="4:6" s="1" customFormat="1" x14ac:dyDescent="0.25">
      <c r="D332" s="441"/>
      <c r="E332" s="441"/>
      <c r="F332" s="441"/>
    </row>
    <row r="333" spans="4:6" s="1" customFormat="1" x14ac:dyDescent="0.25">
      <c r="D333" s="441"/>
      <c r="E333" s="441"/>
      <c r="F333" s="441"/>
    </row>
    <row r="334" spans="4:6" s="1" customFormat="1" x14ac:dyDescent="0.25">
      <c r="D334" s="441"/>
      <c r="E334" s="441"/>
      <c r="F334" s="441"/>
    </row>
    <row r="335" spans="4:6" s="1" customFormat="1" x14ac:dyDescent="0.25">
      <c r="D335" s="441"/>
      <c r="E335" s="441"/>
      <c r="F335" s="441"/>
    </row>
    <row r="336" spans="4:6" s="1" customFormat="1" x14ac:dyDescent="0.25">
      <c r="D336" s="441"/>
      <c r="E336" s="441"/>
      <c r="F336" s="441"/>
    </row>
    <row r="337" spans="4:6" s="1" customFormat="1" x14ac:dyDescent="0.25">
      <c r="D337" s="441"/>
      <c r="E337" s="441"/>
      <c r="F337" s="441"/>
    </row>
    <row r="338" spans="4:6" s="1" customFormat="1" x14ac:dyDescent="0.25">
      <c r="D338" s="441"/>
      <c r="E338" s="441"/>
      <c r="F338" s="441"/>
    </row>
    <row r="339" spans="4:6" s="1" customFormat="1" x14ac:dyDescent="0.25">
      <c r="D339" s="441"/>
      <c r="E339" s="441"/>
      <c r="F339" s="441"/>
    </row>
    <row r="340" spans="4:6" s="1" customFormat="1" x14ac:dyDescent="0.25">
      <c r="D340" s="441"/>
      <c r="E340" s="441"/>
      <c r="F340" s="441"/>
    </row>
    <row r="341" spans="4:6" s="1" customFormat="1" x14ac:dyDescent="0.25">
      <c r="D341" s="441"/>
      <c r="E341" s="441"/>
      <c r="F341" s="441"/>
    </row>
    <row r="342" spans="4:6" s="1" customFormat="1" x14ac:dyDescent="0.25">
      <c r="D342" s="441"/>
      <c r="E342" s="441"/>
      <c r="F342" s="441"/>
    </row>
    <row r="343" spans="4:6" s="1" customFormat="1" x14ac:dyDescent="0.25">
      <c r="D343" s="441"/>
      <c r="E343" s="441"/>
      <c r="F343" s="441"/>
    </row>
    <row r="344" spans="4:6" s="1" customFormat="1" x14ac:dyDescent="0.25">
      <c r="D344" s="441"/>
      <c r="E344" s="441"/>
      <c r="F344" s="441"/>
    </row>
    <row r="345" spans="4:6" s="1" customFormat="1" x14ac:dyDescent="0.25">
      <c r="D345" s="441"/>
      <c r="E345" s="441"/>
      <c r="F345" s="441"/>
    </row>
    <row r="346" spans="4:6" s="1" customFormat="1" x14ac:dyDescent="0.25">
      <c r="D346" s="441"/>
      <c r="E346" s="441"/>
      <c r="F346" s="441"/>
    </row>
    <row r="347" spans="4:6" s="1" customFormat="1" x14ac:dyDescent="0.25">
      <c r="D347" s="441"/>
      <c r="E347" s="441"/>
      <c r="F347" s="441"/>
    </row>
    <row r="348" spans="4:6" s="1" customFormat="1" x14ac:dyDescent="0.25">
      <c r="D348" s="441"/>
      <c r="E348" s="441"/>
      <c r="F348" s="441"/>
    </row>
    <row r="349" spans="4:6" s="1" customFormat="1" x14ac:dyDescent="0.25">
      <c r="D349" s="441"/>
      <c r="E349" s="441"/>
      <c r="F349" s="441"/>
    </row>
    <row r="350" spans="4:6" s="1" customFormat="1" x14ac:dyDescent="0.25">
      <c r="D350" s="441"/>
      <c r="E350" s="441"/>
      <c r="F350" s="441"/>
    </row>
    <row r="351" spans="4:6" s="1" customFormat="1" x14ac:dyDescent="0.25">
      <c r="D351" s="441"/>
      <c r="E351" s="441"/>
      <c r="F351" s="441"/>
    </row>
    <row r="352" spans="4:6" s="1" customFormat="1" x14ac:dyDescent="0.25">
      <c r="D352" s="441"/>
      <c r="E352" s="441"/>
      <c r="F352" s="441"/>
    </row>
    <row r="353" spans="4:6" s="1" customFormat="1" x14ac:dyDescent="0.25">
      <c r="D353" s="441"/>
      <c r="E353" s="441"/>
      <c r="F353" s="441"/>
    </row>
    <row r="354" spans="4:6" s="1" customFormat="1" x14ac:dyDescent="0.25">
      <c r="D354" s="441"/>
      <c r="E354" s="441"/>
      <c r="F354" s="441"/>
    </row>
    <row r="355" spans="4:6" s="1" customFormat="1" x14ac:dyDescent="0.25">
      <c r="D355" s="441"/>
      <c r="E355" s="441"/>
      <c r="F355" s="441"/>
    </row>
    <row r="356" spans="4:6" s="1" customFormat="1" x14ac:dyDescent="0.25">
      <c r="D356" s="441"/>
      <c r="E356" s="441"/>
      <c r="F356" s="441"/>
    </row>
    <row r="357" spans="4:6" s="1" customFormat="1" x14ac:dyDescent="0.25">
      <c r="D357" s="441"/>
      <c r="E357" s="441"/>
      <c r="F357" s="441"/>
    </row>
    <row r="358" spans="4:6" s="1" customFormat="1" x14ac:dyDescent="0.25">
      <c r="D358" s="441"/>
      <c r="E358" s="441"/>
      <c r="F358" s="441"/>
    </row>
    <row r="359" spans="4:6" s="1" customFormat="1" x14ac:dyDescent="0.25">
      <c r="D359" s="441"/>
      <c r="E359" s="441"/>
      <c r="F359" s="441"/>
    </row>
    <row r="360" spans="4:6" s="1" customFormat="1" x14ac:dyDescent="0.25">
      <c r="D360" s="441"/>
      <c r="E360" s="441"/>
      <c r="F360" s="441"/>
    </row>
    <row r="361" spans="4:6" s="1" customFormat="1" x14ac:dyDescent="0.25">
      <c r="D361" s="441"/>
      <c r="E361" s="441"/>
      <c r="F361" s="441"/>
    </row>
    <row r="362" spans="4:6" s="1" customFormat="1" x14ac:dyDescent="0.25">
      <c r="D362" s="441"/>
      <c r="E362" s="441"/>
      <c r="F362" s="441"/>
    </row>
    <row r="363" spans="4:6" s="1" customFormat="1" x14ac:dyDescent="0.25">
      <c r="D363" s="441"/>
      <c r="E363" s="441"/>
      <c r="F363" s="441"/>
    </row>
    <row r="364" spans="4:6" s="1" customFormat="1" x14ac:dyDescent="0.25">
      <c r="D364" s="441"/>
      <c r="E364" s="441"/>
      <c r="F364" s="441"/>
    </row>
    <row r="365" spans="4:6" s="1" customFormat="1" x14ac:dyDescent="0.25">
      <c r="D365" s="441"/>
      <c r="E365" s="441"/>
      <c r="F365" s="441"/>
    </row>
    <row r="366" spans="4:6" s="1" customFormat="1" x14ac:dyDescent="0.25">
      <c r="D366" s="441"/>
      <c r="E366" s="441"/>
      <c r="F366" s="441"/>
    </row>
    <row r="367" spans="4:6" s="1" customFormat="1" x14ac:dyDescent="0.25">
      <c r="D367" s="441"/>
      <c r="E367" s="441"/>
      <c r="F367" s="441"/>
    </row>
    <row r="368" spans="4:6" s="1" customFormat="1" x14ac:dyDescent="0.25">
      <c r="D368" s="441"/>
      <c r="E368" s="441"/>
      <c r="F368" s="441"/>
    </row>
    <row r="369" spans="4:6" s="1" customFormat="1" x14ac:dyDescent="0.25">
      <c r="D369" s="441"/>
      <c r="E369" s="441"/>
      <c r="F369" s="441"/>
    </row>
    <row r="370" spans="4:6" s="1" customFormat="1" x14ac:dyDescent="0.25">
      <c r="D370" s="441"/>
      <c r="E370" s="441"/>
      <c r="F370" s="441"/>
    </row>
    <row r="371" spans="4:6" s="1" customFormat="1" x14ac:dyDescent="0.25">
      <c r="D371" s="441"/>
      <c r="E371" s="441"/>
      <c r="F371" s="441"/>
    </row>
    <row r="372" spans="4:6" s="1" customFormat="1" x14ac:dyDescent="0.25">
      <c r="D372" s="441"/>
      <c r="E372" s="441"/>
      <c r="F372" s="441"/>
    </row>
    <row r="373" spans="4:6" s="1" customFormat="1" x14ac:dyDescent="0.25">
      <c r="D373" s="441"/>
      <c r="E373" s="441"/>
      <c r="F373" s="441"/>
    </row>
    <row r="374" spans="4:6" s="1" customFormat="1" x14ac:dyDescent="0.25">
      <c r="D374" s="441"/>
      <c r="E374" s="441"/>
      <c r="F374" s="441"/>
    </row>
    <row r="375" spans="4:6" s="1" customFormat="1" x14ac:dyDescent="0.25">
      <c r="D375" s="441"/>
      <c r="E375" s="441"/>
      <c r="F375" s="441"/>
    </row>
    <row r="376" spans="4:6" s="1" customFormat="1" x14ac:dyDescent="0.25">
      <c r="D376" s="441"/>
      <c r="E376" s="441"/>
      <c r="F376" s="441"/>
    </row>
    <row r="377" spans="4:6" s="1" customFormat="1" x14ac:dyDescent="0.25">
      <c r="D377" s="441"/>
      <c r="E377" s="441"/>
      <c r="F377" s="441"/>
    </row>
    <row r="378" spans="4:6" s="1" customFormat="1" x14ac:dyDescent="0.25">
      <c r="D378" s="441"/>
      <c r="E378" s="441"/>
      <c r="F378" s="441"/>
    </row>
    <row r="379" spans="4:6" s="1" customFormat="1" x14ac:dyDescent="0.25">
      <c r="D379" s="441"/>
      <c r="E379" s="441"/>
      <c r="F379" s="441"/>
    </row>
    <row r="380" spans="4:6" s="1" customFormat="1" x14ac:dyDescent="0.25">
      <c r="D380" s="441"/>
      <c r="E380" s="441"/>
      <c r="F380" s="441"/>
    </row>
    <row r="381" spans="4:6" s="1" customFormat="1" x14ac:dyDescent="0.25">
      <c r="D381" s="441"/>
      <c r="E381" s="441"/>
      <c r="F381" s="441"/>
    </row>
    <row r="382" spans="4:6" s="1" customFormat="1" x14ac:dyDescent="0.25">
      <c r="D382" s="441"/>
      <c r="E382" s="441"/>
      <c r="F382" s="441"/>
    </row>
    <row r="383" spans="4:6" s="1" customFormat="1" x14ac:dyDescent="0.25">
      <c r="D383" s="441"/>
      <c r="E383" s="441"/>
      <c r="F383" s="441"/>
    </row>
    <row r="384" spans="4:6" s="1" customFormat="1" x14ac:dyDescent="0.25">
      <c r="D384" s="441"/>
      <c r="E384" s="441"/>
      <c r="F384" s="441"/>
    </row>
    <row r="385" spans="4:6" s="1" customFormat="1" x14ac:dyDescent="0.25">
      <c r="D385" s="441"/>
      <c r="E385" s="441"/>
      <c r="F385" s="441"/>
    </row>
    <row r="386" spans="4:6" s="1" customFormat="1" x14ac:dyDescent="0.25">
      <c r="D386" s="441"/>
      <c r="E386" s="441"/>
      <c r="F386" s="441"/>
    </row>
    <row r="387" spans="4:6" s="1" customFormat="1" x14ac:dyDescent="0.25">
      <c r="D387" s="441"/>
      <c r="E387" s="441"/>
      <c r="F387" s="441"/>
    </row>
    <row r="388" spans="4:6" s="1" customFormat="1" x14ac:dyDescent="0.25">
      <c r="D388" s="441"/>
      <c r="E388" s="441"/>
      <c r="F388" s="441"/>
    </row>
    <row r="389" spans="4:6" s="1" customFormat="1" x14ac:dyDescent="0.25">
      <c r="D389" s="441"/>
      <c r="E389" s="441"/>
      <c r="F389" s="441"/>
    </row>
    <row r="390" spans="4:6" s="1" customFormat="1" x14ac:dyDescent="0.25">
      <c r="D390" s="441"/>
      <c r="E390" s="441"/>
      <c r="F390" s="441"/>
    </row>
    <row r="391" spans="4:6" s="1" customFormat="1" x14ac:dyDescent="0.25">
      <c r="D391" s="441"/>
      <c r="E391" s="441"/>
      <c r="F391" s="441"/>
    </row>
    <row r="392" spans="4:6" s="1" customFormat="1" x14ac:dyDescent="0.25">
      <c r="D392" s="441"/>
      <c r="E392" s="441"/>
      <c r="F392" s="441"/>
    </row>
    <row r="393" spans="4:6" s="1" customFormat="1" x14ac:dyDescent="0.25">
      <c r="D393" s="441"/>
      <c r="E393" s="441"/>
      <c r="F393" s="441"/>
    </row>
    <row r="394" spans="4:6" s="1" customFormat="1" x14ac:dyDescent="0.25">
      <c r="D394" s="441"/>
      <c r="E394" s="441"/>
      <c r="F394" s="441"/>
    </row>
    <row r="395" spans="4:6" s="1" customFormat="1" x14ac:dyDescent="0.25">
      <c r="D395" s="441"/>
      <c r="E395" s="441"/>
      <c r="F395" s="441"/>
    </row>
    <row r="396" spans="4:6" s="1" customFormat="1" x14ac:dyDescent="0.25">
      <c r="D396" s="441"/>
      <c r="E396" s="441"/>
      <c r="F396" s="441"/>
    </row>
    <row r="397" spans="4:6" s="1" customFormat="1" x14ac:dyDescent="0.25">
      <c r="D397" s="441"/>
      <c r="E397" s="441"/>
      <c r="F397" s="441"/>
    </row>
    <row r="398" spans="4:6" s="1" customFormat="1" x14ac:dyDescent="0.25">
      <c r="D398" s="441"/>
      <c r="E398" s="441"/>
      <c r="F398" s="441"/>
    </row>
    <row r="399" spans="4:6" s="1" customFormat="1" x14ac:dyDescent="0.25">
      <c r="D399" s="441"/>
      <c r="E399" s="441"/>
      <c r="F399" s="441"/>
    </row>
    <row r="400" spans="4:6" s="1" customFormat="1" x14ac:dyDescent="0.25">
      <c r="D400" s="441"/>
      <c r="E400" s="441"/>
      <c r="F400" s="441"/>
    </row>
    <row r="401" spans="4:6" s="1" customFormat="1" x14ac:dyDescent="0.25">
      <c r="D401" s="441"/>
      <c r="E401" s="441"/>
      <c r="F401" s="441"/>
    </row>
    <row r="402" spans="4:6" s="1" customFormat="1" x14ac:dyDescent="0.25">
      <c r="D402" s="441"/>
      <c r="E402" s="441"/>
      <c r="F402" s="441"/>
    </row>
    <row r="403" spans="4:6" s="1" customFormat="1" x14ac:dyDescent="0.25">
      <c r="D403" s="441"/>
      <c r="E403" s="441"/>
      <c r="F403" s="441"/>
    </row>
    <row r="404" spans="4:6" s="1" customFormat="1" x14ac:dyDescent="0.25">
      <c r="D404" s="441"/>
      <c r="E404" s="441"/>
      <c r="F404" s="441"/>
    </row>
    <row r="405" spans="4:6" s="1" customFormat="1" x14ac:dyDescent="0.25">
      <c r="D405" s="441"/>
      <c r="E405" s="441"/>
      <c r="F405" s="441"/>
    </row>
    <row r="406" spans="4:6" s="1" customFormat="1" x14ac:dyDescent="0.25">
      <c r="D406" s="441"/>
      <c r="E406" s="441"/>
      <c r="F406" s="441"/>
    </row>
    <row r="407" spans="4:6" s="1" customFormat="1" x14ac:dyDescent="0.25">
      <c r="D407" s="441"/>
      <c r="E407" s="441"/>
      <c r="F407" s="441"/>
    </row>
    <row r="408" spans="4:6" s="1" customFormat="1" x14ac:dyDescent="0.25">
      <c r="D408" s="441"/>
      <c r="E408" s="441"/>
      <c r="F408" s="441"/>
    </row>
    <row r="409" spans="4:6" s="1" customFormat="1" x14ac:dyDescent="0.25">
      <c r="D409" s="441"/>
      <c r="E409" s="441"/>
      <c r="F409" s="441"/>
    </row>
    <row r="410" spans="4:6" s="1" customFormat="1" x14ac:dyDescent="0.25">
      <c r="D410" s="441"/>
      <c r="E410" s="441"/>
      <c r="F410" s="441"/>
    </row>
    <row r="411" spans="4:6" s="1" customFormat="1" x14ac:dyDescent="0.25">
      <c r="D411" s="441"/>
      <c r="E411" s="441"/>
      <c r="F411" s="441"/>
    </row>
    <row r="412" spans="4:6" s="1" customFormat="1" x14ac:dyDescent="0.25">
      <c r="D412" s="441"/>
      <c r="E412" s="441"/>
      <c r="F412" s="441"/>
    </row>
    <row r="413" spans="4:6" s="1" customFormat="1" x14ac:dyDescent="0.25">
      <c r="D413" s="441"/>
      <c r="E413" s="441"/>
      <c r="F413" s="441"/>
    </row>
    <row r="414" spans="4:6" s="1" customFormat="1" x14ac:dyDescent="0.25">
      <c r="D414" s="441"/>
      <c r="E414" s="441"/>
      <c r="F414" s="441"/>
    </row>
    <row r="415" spans="4:6" s="1" customFormat="1" x14ac:dyDescent="0.25">
      <c r="D415" s="441"/>
      <c r="E415" s="441"/>
      <c r="F415" s="441"/>
    </row>
    <row r="416" spans="4:6" s="1" customFormat="1" x14ac:dyDescent="0.25">
      <c r="D416" s="441"/>
      <c r="E416" s="441"/>
      <c r="F416" s="441"/>
    </row>
    <row r="417" spans="4:6" s="1" customFormat="1" x14ac:dyDescent="0.25">
      <c r="D417" s="441"/>
      <c r="E417" s="441"/>
      <c r="F417" s="441"/>
    </row>
    <row r="418" spans="4:6" s="1" customFormat="1" x14ac:dyDescent="0.25">
      <c r="D418" s="441"/>
      <c r="E418" s="441"/>
      <c r="F418" s="441"/>
    </row>
    <row r="419" spans="4:6" s="1" customFormat="1" x14ac:dyDescent="0.25">
      <c r="D419" s="441"/>
      <c r="E419" s="441"/>
      <c r="F419" s="441"/>
    </row>
    <row r="420" spans="4:6" s="1" customFormat="1" x14ac:dyDescent="0.25">
      <c r="D420" s="441"/>
      <c r="E420" s="441"/>
      <c r="F420" s="441"/>
    </row>
    <row r="421" spans="4:6" s="1" customFormat="1" x14ac:dyDescent="0.25">
      <c r="D421" s="441"/>
      <c r="E421" s="441"/>
      <c r="F421" s="441"/>
    </row>
    <row r="422" spans="4:6" s="1" customFormat="1" x14ac:dyDescent="0.25">
      <c r="D422" s="441"/>
      <c r="E422" s="441"/>
      <c r="F422" s="441"/>
    </row>
    <row r="423" spans="4:6" s="1" customFormat="1" x14ac:dyDescent="0.25">
      <c r="D423" s="441"/>
      <c r="E423" s="441"/>
      <c r="F423" s="441"/>
    </row>
    <row r="424" spans="4:6" s="1" customFormat="1" x14ac:dyDescent="0.25">
      <c r="D424" s="441"/>
      <c r="E424" s="441"/>
      <c r="F424" s="441"/>
    </row>
    <row r="425" spans="4:6" s="1" customFormat="1" x14ac:dyDescent="0.25">
      <c r="D425" s="441"/>
      <c r="E425" s="441"/>
      <c r="F425" s="441"/>
    </row>
    <row r="426" spans="4:6" s="1" customFormat="1" x14ac:dyDescent="0.25">
      <c r="D426" s="441"/>
      <c r="E426" s="441"/>
      <c r="F426" s="441"/>
    </row>
    <row r="427" spans="4:6" s="1" customFormat="1" x14ac:dyDescent="0.25">
      <c r="D427" s="441"/>
      <c r="E427" s="441"/>
      <c r="F427" s="441"/>
    </row>
    <row r="428" spans="4:6" s="1" customFormat="1" x14ac:dyDescent="0.25">
      <c r="D428" s="441"/>
      <c r="E428" s="441"/>
      <c r="F428" s="441"/>
    </row>
    <row r="429" spans="4:6" s="1" customFormat="1" x14ac:dyDescent="0.25">
      <c r="D429" s="441"/>
      <c r="E429" s="441"/>
      <c r="F429" s="441"/>
    </row>
    <row r="430" spans="4:6" s="1" customFormat="1" x14ac:dyDescent="0.25">
      <c r="D430" s="441"/>
      <c r="E430" s="441"/>
      <c r="F430" s="441"/>
    </row>
    <row r="431" spans="4:6" s="1" customFormat="1" x14ac:dyDescent="0.25">
      <c r="D431" s="441"/>
      <c r="E431" s="441"/>
      <c r="F431" s="441"/>
    </row>
    <row r="432" spans="4:6" s="1" customFormat="1" x14ac:dyDescent="0.25">
      <c r="D432" s="441"/>
      <c r="E432" s="441"/>
      <c r="F432" s="441"/>
    </row>
    <row r="433" spans="4:6" s="1" customFormat="1" x14ac:dyDescent="0.25">
      <c r="D433" s="441"/>
      <c r="E433" s="441"/>
      <c r="F433" s="441"/>
    </row>
    <row r="434" spans="4:6" s="1" customFormat="1" x14ac:dyDescent="0.25">
      <c r="D434" s="441"/>
      <c r="E434" s="441"/>
      <c r="F434" s="441"/>
    </row>
    <row r="435" spans="4:6" s="1" customFormat="1" x14ac:dyDescent="0.25">
      <c r="D435" s="441"/>
      <c r="E435" s="441"/>
      <c r="F435" s="441"/>
    </row>
    <row r="436" spans="4:6" s="1" customFormat="1" x14ac:dyDescent="0.25">
      <c r="D436" s="441"/>
      <c r="E436" s="441"/>
      <c r="F436" s="441"/>
    </row>
    <row r="437" spans="4:6" s="1" customFormat="1" x14ac:dyDescent="0.25">
      <c r="D437" s="441"/>
      <c r="E437" s="441"/>
      <c r="F437" s="441"/>
    </row>
    <row r="438" spans="4:6" s="1" customFormat="1" x14ac:dyDescent="0.25">
      <c r="D438" s="441"/>
      <c r="E438" s="441"/>
      <c r="F438" s="441"/>
    </row>
    <row r="439" spans="4:6" s="1" customFormat="1" x14ac:dyDescent="0.25">
      <c r="D439" s="441"/>
      <c r="E439" s="441"/>
      <c r="F439" s="441"/>
    </row>
    <row r="440" spans="4:6" s="1" customFormat="1" x14ac:dyDescent="0.25">
      <c r="D440" s="441"/>
      <c r="E440" s="441"/>
      <c r="F440" s="441"/>
    </row>
    <row r="441" spans="4:6" s="1" customFormat="1" x14ac:dyDescent="0.25">
      <c r="D441" s="441"/>
      <c r="E441" s="441"/>
      <c r="F441" s="441"/>
    </row>
    <row r="442" spans="4:6" s="1" customFormat="1" x14ac:dyDescent="0.25">
      <c r="D442" s="441"/>
      <c r="E442" s="441"/>
      <c r="F442" s="441"/>
    </row>
    <row r="443" spans="4:6" s="1" customFormat="1" x14ac:dyDescent="0.25">
      <c r="D443" s="441"/>
      <c r="E443" s="441"/>
      <c r="F443" s="441"/>
    </row>
    <row r="444" spans="4:6" s="1" customFormat="1" x14ac:dyDescent="0.25">
      <c r="D444" s="441"/>
      <c r="E444" s="441"/>
      <c r="F444" s="441"/>
    </row>
    <row r="445" spans="4:6" s="1" customFormat="1" x14ac:dyDescent="0.25">
      <c r="D445" s="441"/>
      <c r="E445" s="441"/>
      <c r="F445" s="441"/>
    </row>
    <row r="446" spans="4:6" s="1" customFormat="1" x14ac:dyDescent="0.25">
      <c r="D446" s="441"/>
      <c r="E446" s="441"/>
      <c r="F446" s="441"/>
    </row>
    <row r="447" spans="4:6" s="1" customFormat="1" x14ac:dyDescent="0.25">
      <c r="D447" s="441"/>
      <c r="E447" s="441"/>
      <c r="F447" s="441"/>
    </row>
    <row r="448" spans="4:6" s="1" customFormat="1" x14ac:dyDescent="0.25">
      <c r="D448" s="441"/>
      <c r="E448" s="441"/>
      <c r="F448" s="441"/>
    </row>
    <row r="449" spans="4:6" s="1" customFormat="1" x14ac:dyDescent="0.25">
      <c r="D449" s="441"/>
      <c r="E449" s="441"/>
      <c r="F449" s="441"/>
    </row>
    <row r="450" spans="4:6" s="1" customFormat="1" x14ac:dyDescent="0.25">
      <c r="D450" s="441"/>
      <c r="E450" s="441"/>
      <c r="F450" s="441"/>
    </row>
    <row r="451" spans="4:6" s="1" customFormat="1" x14ac:dyDescent="0.25">
      <c r="D451" s="441"/>
      <c r="E451" s="441"/>
      <c r="F451" s="441"/>
    </row>
    <row r="452" spans="4:6" s="1" customFormat="1" x14ac:dyDescent="0.25">
      <c r="D452" s="441"/>
      <c r="E452" s="441"/>
      <c r="F452" s="441"/>
    </row>
    <row r="453" spans="4:6" s="1" customFormat="1" x14ac:dyDescent="0.25">
      <c r="D453" s="441"/>
      <c r="E453" s="441"/>
      <c r="F453" s="441"/>
    </row>
    <row r="454" spans="4:6" s="1" customFormat="1" x14ac:dyDescent="0.25">
      <c r="D454" s="441"/>
      <c r="E454" s="441"/>
      <c r="F454" s="441"/>
    </row>
    <row r="455" spans="4:6" s="1" customFormat="1" x14ac:dyDescent="0.25">
      <c r="D455" s="441"/>
      <c r="E455" s="441"/>
      <c r="F455" s="441"/>
    </row>
    <row r="456" spans="4:6" s="1" customFormat="1" x14ac:dyDescent="0.25">
      <c r="D456" s="441"/>
      <c r="E456" s="441"/>
      <c r="F456" s="441"/>
    </row>
    <row r="457" spans="4:6" s="1" customFormat="1" x14ac:dyDescent="0.25">
      <c r="D457" s="441"/>
      <c r="E457" s="441"/>
      <c r="F457" s="441"/>
    </row>
    <row r="458" spans="4:6" s="1" customFormat="1" x14ac:dyDescent="0.25">
      <c r="D458" s="441"/>
      <c r="E458" s="441"/>
      <c r="F458" s="441"/>
    </row>
    <row r="459" spans="4:6" s="1" customFormat="1" x14ac:dyDescent="0.25">
      <c r="D459" s="441"/>
      <c r="E459" s="441"/>
      <c r="F459" s="441"/>
    </row>
    <row r="460" spans="4:6" s="1" customFormat="1" x14ac:dyDescent="0.25">
      <c r="D460" s="441"/>
      <c r="E460" s="441"/>
      <c r="F460" s="441"/>
    </row>
    <row r="461" spans="4:6" s="1" customFormat="1" x14ac:dyDescent="0.25">
      <c r="D461" s="441"/>
      <c r="E461" s="441"/>
      <c r="F461" s="441"/>
    </row>
    <row r="462" spans="4:6" s="1" customFormat="1" x14ac:dyDescent="0.25">
      <c r="D462" s="441"/>
      <c r="E462" s="441"/>
      <c r="F462" s="441"/>
    </row>
    <row r="463" spans="4:6" s="1" customFormat="1" x14ac:dyDescent="0.25">
      <c r="D463" s="441"/>
      <c r="E463" s="441"/>
      <c r="F463" s="441"/>
    </row>
    <row r="464" spans="4:6" s="1" customFormat="1" x14ac:dyDescent="0.25">
      <c r="D464" s="441"/>
      <c r="E464" s="441"/>
      <c r="F464" s="441"/>
    </row>
    <row r="465" spans="4:6" s="1" customFormat="1" x14ac:dyDescent="0.25">
      <c r="D465" s="441"/>
      <c r="E465" s="441"/>
      <c r="F465" s="441"/>
    </row>
    <row r="466" spans="4:6" s="1" customFormat="1" x14ac:dyDescent="0.25">
      <c r="D466" s="441"/>
      <c r="E466" s="441"/>
      <c r="F466" s="441"/>
    </row>
    <row r="467" spans="4:6" s="1" customFormat="1" x14ac:dyDescent="0.25">
      <c r="D467" s="441"/>
      <c r="E467" s="441"/>
      <c r="F467" s="441"/>
    </row>
    <row r="468" spans="4:6" s="1" customFormat="1" x14ac:dyDescent="0.25">
      <c r="D468" s="441"/>
      <c r="E468" s="441"/>
      <c r="F468" s="441"/>
    </row>
    <row r="469" spans="4:6" s="1" customFormat="1" x14ac:dyDescent="0.25">
      <c r="D469" s="441"/>
      <c r="E469" s="441"/>
      <c r="F469" s="441"/>
    </row>
    <row r="470" spans="4:6" s="1" customFormat="1" x14ac:dyDescent="0.25">
      <c r="D470" s="441"/>
      <c r="E470" s="441"/>
      <c r="F470" s="441"/>
    </row>
    <row r="471" spans="4:6" s="1" customFormat="1" x14ac:dyDescent="0.25">
      <c r="D471" s="441"/>
      <c r="E471" s="441"/>
      <c r="F471" s="441"/>
    </row>
    <row r="472" spans="4:6" s="1" customFormat="1" x14ac:dyDescent="0.25">
      <c r="D472" s="441"/>
      <c r="E472" s="441"/>
      <c r="F472" s="441"/>
    </row>
    <row r="473" spans="4:6" s="1" customFormat="1" x14ac:dyDescent="0.25">
      <c r="D473" s="441"/>
      <c r="E473" s="441"/>
      <c r="F473" s="441"/>
    </row>
    <row r="474" spans="4:6" s="1" customFormat="1" x14ac:dyDescent="0.25">
      <c r="D474" s="441"/>
      <c r="E474" s="441"/>
      <c r="F474" s="441"/>
    </row>
    <row r="475" spans="4:6" s="1" customFormat="1" x14ac:dyDescent="0.25">
      <c r="D475" s="441"/>
      <c r="E475" s="441"/>
      <c r="F475" s="441"/>
    </row>
    <row r="476" spans="4:6" s="1" customFormat="1" x14ac:dyDescent="0.25">
      <c r="D476" s="441"/>
      <c r="E476" s="441"/>
      <c r="F476" s="441"/>
    </row>
    <row r="477" spans="4:6" s="1" customFormat="1" x14ac:dyDescent="0.25">
      <c r="D477" s="441"/>
      <c r="E477" s="441"/>
      <c r="F477" s="441"/>
    </row>
    <row r="478" spans="4:6" s="1" customFormat="1" x14ac:dyDescent="0.25">
      <c r="D478" s="441"/>
      <c r="E478" s="441"/>
      <c r="F478" s="441"/>
    </row>
    <row r="479" spans="4:6" s="1" customFormat="1" x14ac:dyDescent="0.25">
      <c r="D479" s="441"/>
      <c r="E479" s="441"/>
      <c r="F479" s="441"/>
    </row>
    <row r="480" spans="4:6" s="1" customFormat="1" x14ac:dyDescent="0.25">
      <c r="D480" s="441"/>
      <c r="E480" s="441"/>
      <c r="F480" s="441"/>
    </row>
    <row r="481" spans="4:6" s="1" customFormat="1" x14ac:dyDescent="0.25">
      <c r="D481" s="441"/>
      <c r="E481" s="441"/>
      <c r="F481" s="441"/>
    </row>
    <row r="482" spans="4:6" s="1" customFormat="1" x14ac:dyDescent="0.25">
      <c r="D482" s="441"/>
      <c r="E482" s="441"/>
      <c r="F482" s="441"/>
    </row>
    <row r="483" spans="4:6" s="1" customFormat="1" x14ac:dyDescent="0.25">
      <c r="D483" s="441"/>
      <c r="E483" s="441"/>
      <c r="F483" s="441"/>
    </row>
    <row r="484" spans="4:6" s="1" customFormat="1" x14ac:dyDescent="0.25">
      <c r="D484" s="441"/>
      <c r="E484" s="441"/>
      <c r="F484" s="441"/>
    </row>
    <row r="485" spans="4:6" s="1" customFormat="1" x14ac:dyDescent="0.25">
      <c r="D485" s="441"/>
      <c r="E485" s="441"/>
      <c r="F485" s="441"/>
    </row>
    <row r="486" spans="4:6" s="1" customFormat="1" x14ac:dyDescent="0.25">
      <c r="D486" s="441"/>
      <c r="E486" s="441"/>
      <c r="F486" s="441"/>
    </row>
    <row r="487" spans="4:6" s="1" customFormat="1" x14ac:dyDescent="0.25">
      <c r="D487" s="441"/>
      <c r="E487" s="441"/>
      <c r="F487" s="441"/>
    </row>
    <row r="488" spans="4:6" s="1" customFormat="1" x14ac:dyDescent="0.25">
      <c r="D488" s="441"/>
      <c r="E488" s="441"/>
      <c r="F488" s="441"/>
    </row>
    <row r="489" spans="4:6" s="1" customFormat="1" x14ac:dyDescent="0.25">
      <c r="D489" s="441"/>
      <c r="E489" s="441"/>
      <c r="F489" s="441"/>
    </row>
    <row r="490" spans="4:6" s="1" customFormat="1" x14ac:dyDescent="0.25">
      <c r="D490" s="441"/>
      <c r="E490" s="441"/>
      <c r="F490" s="441"/>
    </row>
    <row r="491" spans="4:6" s="1" customFormat="1" x14ac:dyDescent="0.25">
      <c r="D491" s="441"/>
      <c r="E491" s="441"/>
      <c r="F491" s="441"/>
    </row>
    <row r="492" spans="4:6" s="1" customFormat="1" x14ac:dyDescent="0.25">
      <c r="D492" s="441"/>
      <c r="E492" s="441"/>
      <c r="F492" s="441"/>
    </row>
    <row r="493" spans="4:6" s="1" customFormat="1" x14ac:dyDescent="0.25">
      <c r="D493" s="441"/>
      <c r="E493" s="441"/>
      <c r="F493" s="441"/>
    </row>
    <row r="494" spans="4:6" s="1" customFormat="1" x14ac:dyDescent="0.25">
      <c r="D494" s="441"/>
      <c r="E494" s="441"/>
      <c r="F494" s="441"/>
    </row>
    <row r="495" spans="4:6" s="1" customFormat="1" x14ac:dyDescent="0.25">
      <c r="D495" s="441"/>
      <c r="E495" s="441"/>
      <c r="F495" s="441"/>
    </row>
    <row r="496" spans="4:6" s="1" customFormat="1" x14ac:dyDescent="0.25">
      <c r="D496" s="441"/>
      <c r="E496" s="441"/>
      <c r="F496" s="441"/>
    </row>
    <row r="497" spans="4:6" s="1" customFormat="1" x14ac:dyDescent="0.25">
      <c r="D497" s="441"/>
      <c r="E497" s="441"/>
      <c r="F497" s="441"/>
    </row>
    <row r="498" spans="4:6" s="1" customFormat="1" x14ac:dyDescent="0.25">
      <c r="D498" s="441"/>
      <c r="E498" s="441"/>
      <c r="F498" s="441"/>
    </row>
    <row r="499" spans="4:6" s="1" customFormat="1" x14ac:dyDescent="0.25">
      <c r="D499" s="441"/>
      <c r="E499" s="441"/>
      <c r="F499" s="441"/>
    </row>
    <row r="500" spans="4:6" s="1" customFormat="1" x14ac:dyDescent="0.25">
      <c r="D500" s="441"/>
      <c r="E500" s="441"/>
      <c r="F500" s="441"/>
    </row>
    <row r="501" spans="4:6" s="1" customFormat="1" x14ac:dyDescent="0.25">
      <c r="D501" s="441"/>
      <c r="E501" s="441"/>
      <c r="F501" s="441"/>
    </row>
    <row r="502" spans="4:6" s="1" customFormat="1" x14ac:dyDescent="0.25">
      <c r="D502" s="441"/>
      <c r="E502" s="441"/>
      <c r="F502" s="441"/>
    </row>
    <row r="503" spans="4:6" s="1" customFormat="1" x14ac:dyDescent="0.25">
      <c r="D503" s="441"/>
      <c r="E503" s="441"/>
      <c r="F503" s="441"/>
    </row>
    <row r="504" spans="4:6" s="1" customFormat="1" x14ac:dyDescent="0.25">
      <c r="D504" s="441"/>
      <c r="E504" s="441"/>
      <c r="F504" s="441"/>
    </row>
    <row r="505" spans="4:6" s="1" customFormat="1" x14ac:dyDescent="0.25">
      <c r="D505" s="441"/>
      <c r="E505" s="441"/>
      <c r="F505" s="441"/>
    </row>
    <row r="506" spans="4:6" s="1" customFormat="1" x14ac:dyDescent="0.25">
      <c r="D506" s="441"/>
      <c r="E506" s="441"/>
      <c r="F506" s="441"/>
    </row>
    <row r="507" spans="4:6" s="1" customFormat="1" x14ac:dyDescent="0.25">
      <c r="D507" s="441"/>
      <c r="E507" s="441"/>
      <c r="F507" s="441"/>
    </row>
    <row r="508" spans="4:6" s="1" customFormat="1" x14ac:dyDescent="0.25">
      <c r="D508" s="441"/>
      <c r="E508" s="441"/>
      <c r="F508" s="441"/>
    </row>
    <row r="509" spans="4:6" s="1" customFormat="1" x14ac:dyDescent="0.25">
      <c r="D509" s="441"/>
      <c r="E509" s="441"/>
      <c r="F509" s="441"/>
    </row>
    <row r="510" spans="4:6" s="1" customFormat="1" x14ac:dyDescent="0.25">
      <c r="D510" s="441"/>
      <c r="E510" s="441"/>
      <c r="F510" s="441"/>
    </row>
    <row r="511" spans="4:6" s="1" customFormat="1" x14ac:dyDescent="0.25">
      <c r="D511" s="441"/>
      <c r="E511" s="441"/>
      <c r="F511" s="441"/>
    </row>
    <row r="512" spans="4:6" s="1" customFormat="1" x14ac:dyDescent="0.25">
      <c r="D512" s="441"/>
      <c r="E512" s="441"/>
      <c r="F512" s="441"/>
    </row>
    <row r="513" spans="4:6" s="1" customFormat="1" x14ac:dyDescent="0.25">
      <c r="D513" s="441"/>
      <c r="E513" s="441"/>
      <c r="F513" s="441"/>
    </row>
    <row r="514" spans="4:6" s="1" customFormat="1" x14ac:dyDescent="0.25">
      <c r="D514" s="441"/>
      <c r="E514" s="441"/>
      <c r="F514" s="441"/>
    </row>
    <row r="515" spans="4:6" s="1" customFormat="1" x14ac:dyDescent="0.25">
      <c r="D515" s="441"/>
      <c r="E515" s="441"/>
      <c r="F515" s="441"/>
    </row>
    <row r="516" spans="4:6" s="1" customFormat="1" x14ac:dyDescent="0.25">
      <c r="D516" s="441"/>
      <c r="E516" s="441"/>
      <c r="F516" s="441"/>
    </row>
    <row r="517" spans="4:6" s="1" customFormat="1" x14ac:dyDescent="0.25">
      <c r="D517" s="441"/>
      <c r="E517" s="441"/>
      <c r="F517" s="441"/>
    </row>
    <row r="518" spans="4:6" s="1" customFormat="1" x14ac:dyDescent="0.25">
      <c r="D518" s="441"/>
      <c r="E518" s="441"/>
      <c r="F518" s="441"/>
    </row>
    <row r="519" spans="4:6" s="1" customFormat="1" x14ac:dyDescent="0.25">
      <c r="D519" s="441"/>
      <c r="E519" s="441"/>
      <c r="F519" s="441"/>
    </row>
    <row r="520" spans="4:6" s="1" customFormat="1" x14ac:dyDescent="0.25">
      <c r="D520" s="441"/>
      <c r="E520" s="441"/>
      <c r="F520" s="441"/>
    </row>
    <row r="521" spans="4:6" s="1" customFormat="1" x14ac:dyDescent="0.25">
      <c r="D521" s="441"/>
      <c r="E521" s="441"/>
      <c r="F521" s="441"/>
    </row>
    <row r="522" spans="4:6" s="1" customFormat="1" x14ac:dyDescent="0.25">
      <c r="D522" s="441"/>
      <c r="E522" s="441"/>
      <c r="F522" s="441"/>
    </row>
    <row r="523" spans="4:6" s="1" customFormat="1" x14ac:dyDescent="0.25">
      <c r="D523" s="441"/>
      <c r="E523" s="441"/>
      <c r="F523" s="441"/>
    </row>
    <row r="524" spans="4:6" s="1" customFormat="1" x14ac:dyDescent="0.25">
      <c r="D524" s="441"/>
      <c r="E524" s="441"/>
      <c r="F524" s="441"/>
    </row>
    <row r="525" spans="4:6" s="1" customFormat="1" x14ac:dyDescent="0.25">
      <c r="D525" s="441"/>
      <c r="E525" s="441"/>
      <c r="F525" s="441"/>
    </row>
    <row r="526" spans="4:6" s="1" customFormat="1" x14ac:dyDescent="0.25">
      <c r="D526" s="441"/>
      <c r="E526" s="441"/>
      <c r="F526" s="441"/>
    </row>
    <row r="527" spans="4:6" s="1" customFormat="1" x14ac:dyDescent="0.25">
      <c r="D527" s="441"/>
      <c r="E527" s="441"/>
      <c r="F527" s="441"/>
    </row>
    <row r="528" spans="4:6" s="1" customFormat="1" x14ac:dyDescent="0.25">
      <c r="D528" s="441"/>
      <c r="E528" s="441"/>
      <c r="F528" s="441"/>
    </row>
    <row r="529" spans="4:6" s="1" customFormat="1" x14ac:dyDescent="0.25">
      <c r="D529" s="441"/>
      <c r="E529" s="441"/>
      <c r="F529" s="441"/>
    </row>
    <row r="530" spans="4:6" s="1" customFormat="1" x14ac:dyDescent="0.25">
      <c r="D530" s="441"/>
      <c r="E530" s="441"/>
      <c r="F530" s="441"/>
    </row>
    <row r="531" spans="4:6" s="1" customFormat="1" x14ac:dyDescent="0.25">
      <c r="D531" s="441"/>
      <c r="E531" s="441"/>
      <c r="F531" s="441"/>
    </row>
    <row r="532" spans="4:6" s="1" customFormat="1" x14ac:dyDescent="0.25">
      <c r="D532" s="441"/>
      <c r="E532" s="441"/>
      <c r="F532" s="441"/>
    </row>
    <row r="533" spans="4:6" s="1" customFormat="1" x14ac:dyDescent="0.25">
      <c r="D533" s="441"/>
      <c r="E533" s="441"/>
      <c r="F533" s="441"/>
    </row>
    <row r="534" spans="4:6" s="1" customFormat="1" x14ac:dyDescent="0.25">
      <c r="D534" s="441"/>
      <c r="E534" s="441"/>
      <c r="F534" s="441"/>
    </row>
    <row r="535" spans="4:6" s="1" customFormat="1" x14ac:dyDescent="0.25">
      <c r="D535" s="441"/>
      <c r="E535" s="441"/>
      <c r="F535" s="441"/>
    </row>
    <row r="536" spans="4:6" s="1" customFormat="1" x14ac:dyDescent="0.25">
      <c r="D536" s="441"/>
      <c r="E536" s="441"/>
      <c r="F536" s="441"/>
    </row>
    <row r="537" spans="4:6" s="1" customFormat="1" x14ac:dyDescent="0.25">
      <c r="D537" s="441"/>
      <c r="E537" s="441"/>
      <c r="F537" s="441"/>
    </row>
    <row r="538" spans="4:6" s="1" customFormat="1" x14ac:dyDescent="0.25">
      <c r="D538" s="441"/>
      <c r="E538" s="441"/>
      <c r="F538" s="441"/>
    </row>
    <row r="539" spans="4:6" s="1" customFormat="1" x14ac:dyDescent="0.25">
      <c r="D539" s="441"/>
      <c r="E539" s="441"/>
      <c r="F539" s="441"/>
    </row>
    <row r="540" spans="4:6" s="1" customFormat="1" x14ac:dyDescent="0.25">
      <c r="D540" s="441"/>
      <c r="E540" s="441"/>
      <c r="F540" s="441"/>
    </row>
    <row r="541" spans="4:6" s="1" customFormat="1" x14ac:dyDescent="0.25">
      <c r="D541" s="441"/>
      <c r="E541" s="441"/>
      <c r="F541" s="441"/>
    </row>
    <row r="542" spans="4:6" s="1" customFormat="1" x14ac:dyDescent="0.25">
      <c r="D542" s="441"/>
      <c r="E542" s="441"/>
      <c r="F542" s="441"/>
    </row>
    <row r="543" spans="4:6" s="1" customFormat="1" x14ac:dyDescent="0.25">
      <c r="D543" s="441"/>
      <c r="E543" s="441"/>
      <c r="F543" s="441"/>
    </row>
    <row r="544" spans="4:6" s="1" customFormat="1" x14ac:dyDescent="0.25">
      <c r="D544" s="441"/>
      <c r="E544" s="441"/>
      <c r="F544" s="441"/>
    </row>
    <row r="545" spans="4:6" s="1" customFormat="1" x14ac:dyDescent="0.25">
      <c r="D545" s="441"/>
      <c r="E545" s="441"/>
      <c r="F545" s="441"/>
    </row>
    <row r="546" spans="4:6" s="1" customFormat="1" x14ac:dyDescent="0.25">
      <c r="D546" s="441"/>
      <c r="E546" s="441"/>
      <c r="F546" s="441"/>
    </row>
    <row r="547" spans="4:6" s="1" customFormat="1" x14ac:dyDescent="0.25">
      <c r="D547" s="441"/>
      <c r="E547" s="441"/>
      <c r="F547" s="441"/>
    </row>
    <row r="548" spans="4:6" s="1" customFormat="1" x14ac:dyDescent="0.25">
      <c r="D548" s="441"/>
      <c r="E548" s="441"/>
      <c r="F548" s="441"/>
    </row>
    <row r="549" spans="4:6" s="1" customFormat="1" x14ac:dyDescent="0.25">
      <c r="D549" s="441"/>
      <c r="E549" s="441"/>
      <c r="F549" s="441"/>
    </row>
    <row r="550" spans="4:6" s="1" customFormat="1" x14ac:dyDescent="0.25">
      <c r="D550" s="441"/>
      <c r="E550" s="441"/>
      <c r="F550" s="441"/>
    </row>
    <row r="551" spans="4:6" s="1" customFormat="1" x14ac:dyDescent="0.25">
      <c r="D551" s="441"/>
      <c r="E551" s="441"/>
      <c r="F551" s="441"/>
    </row>
    <row r="552" spans="4:6" s="1" customFormat="1" x14ac:dyDescent="0.25">
      <c r="D552" s="441"/>
      <c r="E552" s="441"/>
      <c r="F552" s="441"/>
    </row>
    <row r="553" spans="4:6" s="1" customFormat="1" x14ac:dyDescent="0.25">
      <c r="D553" s="441"/>
      <c r="E553" s="441"/>
      <c r="F553" s="441"/>
    </row>
    <row r="554" spans="4:6" s="1" customFormat="1" x14ac:dyDescent="0.25">
      <c r="D554" s="441"/>
      <c r="E554" s="441"/>
      <c r="F554" s="441"/>
    </row>
    <row r="555" spans="4:6" s="1" customFormat="1" x14ac:dyDescent="0.25">
      <c r="D555" s="441"/>
      <c r="E555" s="441"/>
      <c r="F555" s="441"/>
    </row>
    <row r="556" spans="4:6" s="1" customFormat="1" x14ac:dyDescent="0.25">
      <c r="D556" s="441"/>
      <c r="E556" s="441"/>
      <c r="F556" s="441"/>
    </row>
    <row r="557" spans="4:6" s="1" customFormat="1" x14ac:dyDescent="0.25">
      <c r="D557" s="441"/>
      <c r="E557" s="441"/>
      <c r="F557" s="441"/>
    </row>
    <row r="558" spans="4:6" s="1" customFormat="1" x14ac:dyDescent="0.25">
      <c r="D558" s="441"/>
      <c r="E558" s="441"/>
      <c r="F558" s="441"/>
    </row>
    <row r="559" spans="4:6" s="1" customFormat="1" x14ac:dyDescent="0.25">
      <c r="D559" s="441"/>
      <c r="E559" s="441"/>
      <c r="F559" s="441"/>
    </row>
    <row r="560" spans="4:6" s="1" customFormat="1" x14ac:dyDescent="0.25">
      <c r="D560" s="441"/>
      <c r="E560" s="441"/>
      <c r="F560" s="441"/>
    </row>
    <row r="561" spans="4:6" s="1" customFormat="1" x14ac:dyDescent="0.25">
      <c r="D561" s="441"/>
      <c r="E561" s="441"/>
      <c r="F561" s="441"/>
    </row>
    <row r="562" spans="4:6" s="1" customFormat="1" x14ac:dyDescent="0.25">
      <c r="D562" s="441"/>
      <c r="E562" s="441"/>
      <c r="F562" s="441"/>
    </row>
    <row r="563" spans="4:6" s="1" customFormat="1" x14ac:dyDescent="0.25">
      <c r="D563" s="441"/>
      <c r="E563" s="441"/>
      <c r="F563" s="441"/>
    </row>
    <row r="564" spans="4:6" s="1" customFormat="1" x14ac:dyDescent="0.25">
      <c r="D564" s="441"/>
      <c r="E564" s="441"/>
      <c r="F564" s="441"/>
    </row>
    <row r="565" spans="4:6" s="1" customFormat="1" x14ac:dyDescent="0.25">
      <c r="D565" s="441"/>
      <c r="E565" s="441"/>
      <c r="F565" s="441"/>
    </row>
    <row r="566" spans="4:6" s="1" customFormat="1" x14ac:dyDescent="0.25">
      <c r="D566" s="441"/>
      <c r="E566" s="441"/>
      <c r="F566" s="441"/>
    </row>
    <row r="567" spans="4:6" s="1" customFormat="1" x14ac:dyDescent="0.25">
      <c r="D567" s="441"/>
      <c r="E567" s="441"/>
      <c r="F567" s="441"/>
    </row>
    <row r="568" spans="4:6" s="1" customFormat="1" x14ac:dyDescent="0.25">
      <c r="D568" s="441"/>
      <c r="E568" s="441"/>
      <c r="F568" s="441"/>
    </row>
    <row r="569" spans="4:6" s="1" customFormat="1" x14ac:dyDescent="0.25">
      <c r="D569" s="441"/>
      <c r="E569" s="441"/>
      <c r="F569" s="441"/>
    </row>
    <row r="570" spans="4:6" s="1" customFormat="1" x14ac:dyDescent="0.25">
      <c r="D570" s="441"/>
      <c r="E570" s="441"/>
      <c r="F570" s="441"/>
    </row>
    <row r="571" spans="4:6" s="1" customFormat="1" x14ac:dyDescent="0.25">
      <c r="D571" s="441"/>
      <c r="E571" s="441"/>
      <c r="F571" s="441"/>
    </row>
    <row r="572" spans="4:6" s="1" customFormat="1" x14ac:dyDescent="0.25">
      <c r="D572" s="441"/>
      <c r="E572" s="441"/>
      <c r="F572" s="441"/>
    </row>
    <row r="573" spans="4:6" s="1" customFormat="1" x14ac:dyDescent="0.25">
      <c r="D573" s="441"/>
      <c r="E573" s="441"/>
      <c r="F573" s="441"/>
    </row>
    <row r="574" spans="4:6" s="1" customFormat="1" x14ac:dyDescent="0.25">
      <c r="D574" s="441"/>
      <c r="E574" s="441"/>
      <c r="F574" s="441"/>
    </row>
    <row r="575" spans="4:6" s="1" customFormat="1" x14ac:dyDescent="0.25">
      <c r="D575" s="441"/>
      <c r="E575" s="441"/>
      <c r="F575" s="441"/>
    </row>
    <row r="576" spans="4:6" s="1" customFormat="1" x14ac:dyDescent="0.25">
      <c r="D576" s="441"/>
      <c r="E576" s="441"/>
      <c r="F576" s="441"/>
    </row>
    <row r="577" spans="4:6" s="1" customFormat="1" x14ac:dyDescent="0.25">
      <c r="D577" s="441"/>
      <c r="E577" s="441"/>
      <c r="F577" s="441"/>
    </row>
    <row r="578" spans="4:6" s="1" customFormat="1" x14ac:dyDescent="0.25">
      <c r="D578" s="441"/>
      <c r="E578" s="441"/>
      <c r="F578" s="441"/>
    </row>
    <row r="579" spans="4:6" s="1" customFormat="1" x14ac:dyDescent="0.25">
      <c r="D579" s="441"/>
      <c r="E579" s="441"/>
      <c r="F579" s="441"/>
    </row>
    <row r="580" spans="4:6" s="1" customFormat="1" x14ac:dyDescent="0.25">
      <c r="D580" s="441"/>
      <c r="E580" s="441"/>
      <c r="F580" s="441"/>
    </row>
    <row r="581" spans="4:6" s="1" customFormat="1" x14ac:dyDescent="0.25">
      <c r="D581" s="441"/>
      <c r="E581" s="441"/>
      <c r="F581" s="441"/>
    </row>
    <row r="582" spans="4:6" s="1" customFormat="1" x14ac:dyDescent="0.25">
      <c r="D582" s="441"/>
      <c r="E582" s="441"/>
      <c r="F582" s="441"/>
    </row>
    <row r="583" spans="4:6" s="1" customFormat="1" x14ac:dyDescent="0.25">
      <c r="D583" s="441"/>
      <c r="E583" s="441"/>
      <c r="F583" s="441"/>
    </row>
    <row r="584" spans="4:6" s="1" customFormat="1" x14ac:dyDescent="0.25">
      <c r="D584" s="441"/>
      <c r="E584" s="441"/>
      <c r="F584" s="441"/>
    </row>
    <row r="585" spans="4:6" s="1" customFormat="1" x14ac:dyDescent="0.25">
      <c r="D585" s="441"/>
      <c r="E585" s="441"/>
      <c r="F585" s="441"/>
    </row>
    <row r="586" spans="4:6" s="1" customFormat="1" x14ac:dyDescent="0.25">
      <c r="D586" s="441"/>
      <c r="E586" s="441"/>
      <c r="F586" s="441"/>
    </row>
    <row r="587" spans="4:6" s="1" customFormat="1" x14ac:dyDescent="0.25">
      <c r="D587" s="441"/>
      <c r="E587" s="441"/>
      <c r="F587" s="441"/>
    </row>
    <row r="588" spans="4:6" s="1" customFormat="1" x14ac:dyDescent="0.25">
      <c r="D588" s="441"/>
      <c r="E588" s="441"/>
      <c r="F588" s="441"/>
    </row>
    <row r="589" spans="4:6" s="1" customFormat="1" x14ac:dyDescent="0.25">
      <c r="D589" s="441"/>
      <c r="E589" s="441"/>
      <c r="F589" s="441"/>
    </row>
    <row r="590" spans="4:6" s="1" customFormat="1" x14ac:dyDescent="0.25">
      <c r="D590" s="441"/>
      <c r="E590" s="441"/>
      <c r="F590" s="441"/>
    </row>
    <row r="591" spans="4:6" s="1" customFormat="1" x14ac:dyDescent="0.25">
      <c r="D591" s="441"/>
      <c r="E591" s="441"/>
      <c r="F591" s="441"/>
    </row>
    <row r="592" spans="4:6" s="1" customFormat="1" x14ac:dyDescent="0.25">
      <c r="D592" s="441"/>
      <c r="E592" s="441"/>
      <c r="F592" s="441"/>
    </row>
    <row r="593" spans="4:6" s="1" customFormat="1" x14ac:dyDescent="0.25">
      <c r="D593" s="441"/>
      <c r="E593" s="441"/>
      <c r="F593" s="441"/>
    </row>
    <row r="594" spans="4:6" s="1" customFormat="1" x14ac:dyDescent="0.25">
      <c r="D594" s="441"/>
      <c r="E594" s="441"/>
      <c r="F594" s="441"/>
    </row>
    <row r="595" spans="4:6" s="1" customFormat="1" x14ac:dyDescent="0.25">
      <c r="D595" s="441"/>
      <c r="E595" s="441"/>
      <c r="F595" s="441"/>
    </row>
    <row r="596" spans="4:6" s="1" customFormat="1" x14ac:dyDescent="0.25">
      <c r="D596" s="441"/>
      <c r="E596" s="441"/>
      <c r="F596" s="441"/>
    </row>
    <row r="597" spans="4:6" s="1" customFormat="1" x14ac:dyDescent="0.25">
      <c r="D597" s="441"/>
      <c r="E597" s="441"/>
      <c r="F597" s="441"/>
    </row>
    <row r="598" spans="4:6" s="1" customFormat="1" x14ac:dyDescent="0.25">
      <c r="D598" s="441"/>
      <c r="E598" s="441"/>
      <c r="F598" s="441"/>
    </row>
    <row r="599" spans="4:6" s="1" customFormat="1" x14ac:dyDescent="0.25">
      <c r="D599" s="441"/>
      <c r="E599" s="441"/>
      <c r="F599" s="441"/>
    </row>
    <row r="600" spans="4:6" s="1" customFormat="1" x14ac:dyDescent="0.25">
      <c r="D600" s="441"/>
      <c r="E600" s="441"/>
      <c r="F600" s="441"/>
    </row>
    <row r="601" spans="4:6" s="1" customFormat="1" x14ac:dyDescent="0.25">
      <c r="D601" s="441"/>
      <c r="E601" s="441"/>
      <c r="F601" s="441"/>
    </row>
    <row r="602" spans="4:6" s="1" customFormat="1" x14ac:dyDescent="0.25">
      <c r="D602" s="441"/>
      <c r="E602" s="441"/>
      <c r="F602" s="441"/>
    </row>
    <row r="603" spans="4:6" s="1" customFormat="1" x14ac:dyDescent="0.25">
      <c r="D603" s="441"/>
      <c r="E603" s="441"/>
      <c r="F603" s="441"/>
    </row>
    <row r="604" spans="4:6" s="1" customFormat="1" x14ac:dyDescent="0.25">
      <c r="D604" s="441"/>
      <c r="E604" s="441"/>
      <c r="F604" s="441"/>
    </row>
    <row r="605" spans="4:6" s="1" customFormat="1" x14ac:dyDescent="0.25">
      <c r="D605" s="441"/>
      <c r="E605" s="441"/>
      <c r="F605" s="441"/>
    </row>
    <row r="606" spans="4:6" s="1" customFormat="1" x14ac:dyDescent="0.25">
      <c r="D606" s="441"/>
      <c r="E606" s="441"/>
      <c r="F606" s="441"/>
    </row>
    <row r="607" spans="4:6" s="1" customFormat="1" x14ac:dyDescent="0.25">
      <c r="D607" s="441"/>
      <c r="E607" s="441"/>
      <c r="F607" s="441"/>
    </row>
    <row r="608" spans="4:6" s="1" customFormat="1" x14ac:dyDescent="0.25">
      <c r="D608" s="441"/>
      <c r="E608" s="441"/>
      <c r="F608" s="441"/>
    </row>
    <row r="609" spans="4:6" s="1" customFormat="1" x14ac:dyDescent="0.25">
      <c r="D609" s="441"/>
      <c r="E609" s="441"/>
      <c r="F609" s="441"/>
    </row>
    <row r="610" spans="4:6" s="1" customFormat="1" x14ac:dyDescent="0.25">
      <c r="D610" s="441"/>
      <c r="E610" s="441"/>
      <c r="F610" s="441"/>
    </row>
    <row r="611" spans="4:6" s="1" customFormat="1" x14ac:dyDescent="0.25">
      <c r="D611" s="441"/>
      <c r="E611" s="441"/>
      <c r="F611" s="441"/>
    </row>
    <row r="612" spans="4:6" s="1" customFormat="1" x14ac:dyDescent="0.25">
      <c r="D612" s="441"/>
      <c r="E612" s="441"/>
      <c r="F612" s="441"/>
    </row>
    <row r="613" spans="4:6" s="1" customFormat="1" x14ac:dyDescent="0.25">
      <c r="D613" s="441"/>
      <c r="E613" s="441"/>
      <c r="F613" s="441"/>
    </row>
    <row r="614" spans="4:6" s="1" customFormat="1" x14ac:dyDescent="0.25">
      <c r="D614" s="441"/>
      <c r="E614" s="441"/>
      <c r="F614" s="441"/>
    </row>
    <row r="615" spans="4:6" s="1" customFormat="1" x14ac:dyDescent="0.25">
      <c r="D615" s="441"/>
      <c r="E615" s="441"/>
      <c r="F615" s="441"/>
    </row>
    <row r="616" spans="4:6" s="1" customFormat="1" x14ac:dyDescent="0.25">
      <c r="D616" s="441"/>
      <c r="E616" s="441"/>
      <c r="F616" s="441"/>
    </row>
    <row r="617" spans="4:6" s="1" customFormat="1" x14ac:dyDescent="0.25">
      <c r="D617" s="441"/>
      <c r="E617" s="441"/>
      <c r="F617" s="441"/>
    </row>
    <row r="618" spans="4:6" s="1" customFormat="1" x14ac:dyDescent="0.25">
      <c r="D618" s="441"/>
      <c r="E618" s="441"/>
      <c r="F618" s="441"/>
    </row>
    <row r="619" spans="4:6" s="1" customFormat="1" x14ac:dyDescent="0.25">
      <c r="D619" s="441"/>
      <c r="E619" s="441"/>
      <c r="F619" s="441"/>
    </row>
    <row r="620" spans="4:6" s="1" customFormat="1" x14ac:dyDescent="0.25">
      <c r="D620" s="441"/>
      <c r="E620" s="441"/>
      <c r="F620" s="441"/>
    </row>
    <row r="621" spans="4:6" s="1" customFormat="1" x14ac:dyDescent="0.25">
      <c r="D621" s="441"/>
      <c r="E621" s="441"/>
      <c r="F621" s="441"/>
    </row>
    <row r="622" spans="4:6" s="1" customFormat="1" x14ac:dyDescent="0.25">
      <c r="D622" s="441"/>
      <c r="E622" s="441"/>
      <c r="F622" s="441"/>
    </row>
    <row r="623" spans="4:6" s="1" customFormat="1" x14ac:dyDescent="0.25">
      <c r="D623" s="441"/>
      <c r="E623" s="441"/>
      <c r="F623" s="441"/>
    </row>
    <row r="624" spans="4:6" s="1" customFormat="1" x14ac:dyDescent="0.25">
      <c r="D624" s="441"/>
      <c r="E624" s="441"/>
      <c r="F624" s="441"/>
    </row>
    <row r="625" spans="4:6" s="1" customFormat="1" x14ac:dyDescent="0.25">
      <c r="D625" s="441"/>
      <c r="E625" s="441"/>
      <c r="F625" s="441"/>
    </row>
    <row r="626" spans="4:6" s="1" customFormat="1" x14ac:dyDescent="0.25">
      <c r="D626" s="441"/>
      <c r="E626" s="441"/>
      <c r="F626" s="441"/>
    </row>
    <row r="627" spans="4:6" s="1" customFormat="1" x14ac:dyDescent="0.25">
      <c r="D627" s="441"/>
      <c r="E627" s="441"/>
      <c r="F627" s="441"/>
    </row>
    <row r="628" spans="4:6" s="1" customFormat="1" x14ac:dyDescent="0.25">
      <c r="D628" s="441"/>
      <c r="E628" s="441"/>
      <c r="F628" s="441"/>
    </row>
    <row r="629" spans="4:6" s="1" customFormat="1" x14ac:dyDescent="0.25">
      <c r="D629" s="441"/>
      <c r="E629" s="441"/>
      <c r="F629" s="441"/>
    </row>
    <row r="630" spans="4:6" s="1" customFormat="1" x14ac:dyDescent="0.25">
      <c r="D630" s="441"/>
      <c r="E630" s="441"/>
      <c r="F630" s="441"/>
    </row>
    <row r="631" spans="4:6" s="1" customFormat="1" x14ac:dyDescent="0.25">
      <c r="D631" s="441"/>
      <c r="E631" s="441"/>
      <c r="F631" s="441"/>
    </row>
    <row r="632" spans="4:6" s="1" customFormat="1" x14ac:dyDescent="0.25">
      <c r="D632" s="441"/>
      <c r="E632" s="441"/>
      <c r="F632" s="441"/>
    </row>
    <row r="633" spans="4:6" s="1" customFormat="1" x14ac:dyDescent="0.25">
      <c r="D633" s="441"/>
      <c r="E633" s="441"/>
      <c r="F633" s="441"/>
    </row>
    <row r="634" spans="4:6" s="1" customFormat="1" x14ac:dyDescent="0.25">
      <c r="D634" s="441"/>
      <c r="E634" s="441"/>
      <c r="F634" s="441"/>
    </row>
    <row r="635" spans="4:6" s="1" customFormat="1" x14ac:dyDescent="0.25">
      <c r="D635" s="441"/>
      <c r="E635" s="441"/>
      <c r="F635" s="441"/>
    </row>
    <row r="636" spans="4:6" s="1" customFormat="1" x14ac:dyDescent="0.25">
      <c r="D636" s="441"/>
      <c r="E636" s="441"/>
      <c r="F636" s="441"/>
    </row>
    <row r="637" spans="4:6" s="1" customFormat="1" x14ac:dyDescent="0.25">
      <c r="D637" s="441"/>
      <c r="E637" s="441"/>
      <c r="F637" s="441"/>
    </row>
    <row r="638" spans="4:6" s="1" customFormat="1" x14ac:dyDescent="0.25">
      <c r="D638" s="441"/>
      <c r="E638" s="441"/>
      <c r="F638" s="441"/>
    </row>
    <row r="639" spans="4:6" s="1" customFormat="1" x14ac:dyDescent="0.25">
      <c r="D639" s="441"/>
      <c r="E639" s="441"/>
      <c r="F639" s="441"/>
    </row>
    <row r="640" spans="4:6" s="1" customFormat="1" x14ac:dyDescent="0.25">
      <c r="D640" s="441"/>
      <c r="E640" s="441"/>
      <c r="F640" s="441"/>
    </row>
    <row r="641" spans="4:6" s="1" customFormat="1" x14ac:dyDescent="0.25">
      <c r="D641" s="441"/>
      <c r="E641" s="441"/>
      <c r="F641" s="441"/>
    </row>
    <row r="642" spans="4:6" s="1" customFormat="1" x14ac:dyDescent="0.25">
      <c r="D642" s="441"/>
      <c r="E642" s="441"/>
      <c r="F642" s="441"/>
    </row>
    <row r="643" spans="4:6" s="1" customFormat="1" x14ac:dyDescent="0.25">
      <c r="D643" s="441"/>
      <c r="E643" s="441"/>
      <c r="F643" s="441"/>
    </row>
    <row r="644" spans="4:6" s="1" customFormat="1" x14ac:dyDescent="0.25">
      <c r="D644" s="441"/>
      <c r="E644" s="441"/>
      <c r="F644" s="441"/>
    </row>
    <row r="645" spans="4:6" s="1" customFormat="1" x14ac:dyDescent="0.25">
      <c r="D645" s="441"/>
      <c r="E645" s="441"/>
      <c r="F645" s="441"/>
    </row>
    <row r="646" spans="4:6" s="1" customFormat="1" x14ac:dyDescent="0.25">
      <c r="D646" s="441"/>
      <c r="E646" s="441"/>
      <c r="F646" s="441"/>
    </row>
    <row r="647" spans="4:6" s="1" customFormat="1" x14ac:dyDescent="0.25">
      <c r="D647" s="441"/>
      <c r="E647" s="441"/>
      <c r="F647" s="441"/>
    </row>
    <row r="648" spans="4:6" s="1" customFormat="1" x14ac:dyDescent="0.25">
      <c r="D648" s="441"/>
      <c r="E648" s="441"/>
      <c r="F648" s="441"/>
    </row>
    <row r="649" spans="4:6" s="1" customFormat="1" x14ac:dyDescent="0.25">
      <c r="D649" s="441"/>
      <c r="E649" s="441"/>
      <c r="F649" s="441"/>
    </row>
    <row r="650" spans="4:6" s="1" customFormat="1" x14ac:dyDescent="0.25">
      <c r="D650" s="441"/>
      <c r="E650" s="441"/>
      <c r="F650" s="441"/>
    </row>
    <row r="651" spans="4:6" s="1" customFormat="1" x14ac:dyDescent="0.25">
      <c r="D651" s="441"/>
      <c r="E651" s="441"/>
      <c r="F651" s="441"/>
    </row>
    <row r="652" spans="4:6" s="1" customFormat="1" x14ac:dyDescent="0.25">
      <c r="D652" s="441"/>
      <c r="E652" s="441"/>
      <c r="F652" s="441"/>
    </row>
    <row r="653" spans="4:6" s="1" customFormat="1" x14ac:dyDescent="0.25">
      <c r="D653" s="441"/>
      <c r="E653" s="441"/>
      <c r="F653" s="441"/>
    </row>
    <row r="654" spans="4:6" s="1" customFormat="1" x14ac:dyDescent="0.25">
      <c r="D654" s="441"/>
      <c r="E654" s="441"/>
      <c r="F654" s="441"/>
    </row>
    <row r="655" spans="4:6" s="1" customFormat="1" x14ac:dyDescent="0.25">
      <c r="D655" s="441"/>
      <c r="E655" s="441"/>
      <c r="F655" s="441"/>
    </row>
    <row r="656" spans="4:6" s="1" customFormat="1" x14ac:dyDescent="0.25">
      <c r="D656" s="441"/>
      <c r="E656" s="441"/>
      <c r="F656" s="441"/>
    </row>
    <row r="657" spans="4:6" s="1" customFormat="1" x14ac:dyDescent="0.25">
      <c r="D657" s="441"/>
      <c r="E657" s="441"/>
      <c r="F657" s="441"/>
    </row>
    <row r="658" spans="4:6" s="1" customFormat="1" x14ac:dyDescent="0.25">
      <c r="D658" s="441"/>
      <c r="E658" s="441"/>
      <c r="F658" s="441"/>
    </row>
    <row r="659" spans="4:6" s="1" customFormat="1" x14ac:dyDescent="0.25">
      <c r="D659" s="441"/>
      <c r="E659" s="441"/>
      <c r="F659" s="441"/>
    </row>
    <row r="660" spans="4:6" s="1" customFormat="1" x14ac:dyDescent="0.25">
      <c r="D660" s="441"/>
      <c r="E660" s="441"/>
      <c r="F660" s="441"/>
    </row>
    <row r="661" spans="4:6" s="1" customFormat="1" x14ac:dyDescent="0.25">
      <c r="D661" s="441"/>
      <c r="E661" s="441"/>
      <c r="F661" s="441"/>
    </row>
    <row r="662" spans="4:6" s="1" customFormat="1" x14ac:dyDescent="0.25">
      <c r="D662" s="441"/>
      <c r="E662" s="441"/>
      <c r="F662" s="441"/>
    </row>
    <row r="663" spans="4:6" s="1" customFormat="1" x14ac:dyDescent="0.25">
      <c r="D663" s="441"/>
      <c r="E663" s="441"/>
      <c r="F663" s="441"/>
    </row>
    <row r="664" spans="4:6" s="1" customFormat="1" x14ac:dyDescent="0.25">
      <c r="D664" s="441"/>
      <c r="E664" s="441"/>
      <c r="F664" s="441"/>
    </row>
    <row r="665" spans="4:6" s="1" customFormat="1" x14ac:dyDescent="0.25">
      <c r="D665" s="441"/>
      <c r="E665" s="441"/>
      <c r="F665" s="441"/>
    </row>
    <row r="666" spans="4:6" s="1" customFormat="1" x14ac:dyDescent="0.25">
      <c r="D666" s="441"/>
      <c r="E666" s="441"/>
      <c r="F666" s="441"/>
    </row>
    <row r="667" spans="4:6" s="1" customFormat="1" x14ac:dyDescent="0.25">
      <c r="D667" s="441"/>
      <c r="E667" s="441"/>
      <c r="F667" s="441"/>
    </row>
    <row r="668" spans="4:6" s="1" customFormat="1" x14ac:dyDescent="0.25">
      <c r="D668" s="441"/>
      <c r="E668" s="441"/>
      <c r="F668" s="441"/>
    </row>
    <row r="669" spans="4:6" s="1" customFormat="1" x14ac:dyDescent="0.25">
      <c r="D669" s="441"/>
      <c r="E669" s="441"/>
      <c r="F669" s="441"/>
    </row>
    <row r="670" spans="4:6" s="1" customFormat="1" x14ac:dyDescent="0.25">
      <c r="D670" s="441"/>
      <c r="E670" s="441"/>
      <c r="F670" s="441"/>
    </row>
    <row r="671" spans="4:6" s="1" customFormat="1" x14ac:dyDescent="0.25">
      <c r="D671" s="441"/>
      <c r="E671" s="441"/>
      <c r="F671" s="441"/>
    </row>
    <row r="672" spans="4:6" s="1" customFormat="1" x14ac:dyDescent="0.25">
      <c r="D672" s="441"/>
      <c r="E672" s="441"/>
      <c r="F672" s="441"/>
    </row>
    <row r="673" spans="4:6" s="1" customFormat="1" x14ac:dyDescent="0.25">
      <c r="D673" s="441"/>
      <c r="E673" s="441"/>
      <c r="F673" s="441"/>
    </row>
    <row r="674" spans="4:6" s="1" customFormat="1" x14ac:dyDescent="0.25">
      <c r="D674" s="441"/>
      <c r="E674" s="441"/>
      <c r="F674" s="441"/>
    </row>
    <row r="675" spans="4:6" s="1" customFormat="1" x14ac:dyDescent="0.25">
      <c r="D675" s="441"/>
      <c r="E675" s="441"/>
      <c r="F675" s="441"/>
    </row>
    <row r="676" spans="4:6" s="1" customFormat="1" x14ac:dyDescent="0.25">
      <c r="D676" s="441"/>
      <c r="E676" s="441"/>
      <c r="F676" s="441"/>
    </row>
    <row r="677" spans="4:6" s="1" customFormat="1" x14ac:dyDescent="0.25">
      <c r="D677" s="441"/>
      <c r="E677" s="441"/>
      <c r="F677" s="441"/>
    </row>
    <row r="678" spans="4:6" s="1" customFormat="1" x14ac:dyDescent="0.25">
      <c r="D678" s="441"/>
      <c r="E678" s="441"/>
      <c r="F678" s="441"/>
    </row>
    <row r="679" spans="4:6" s="1" customFormat="1" x14ac:dyDescent="0.25">
      <c r="D679" s="441"/>
      <c r="E679" s="441"/>
      <c r="F679" s="441"/>
    </row>
    <row r="680" spans="4:6" s="1" customFormat="1" x14ac:dyDescent="0.25">
      <c r="D680" s="441"/>
      <c r="E680" s="441"/>
      <c r="F680" s="441"/>
    </row>
    <row r="681" spans="4:6" s="1" customFormat="1" x14ac:dyDescent="0.25">
      <c r="D681" s="441"/>
      <c r="E681" s="441"/>
      <c r="F681" s="441"/>
    </row>
    <row r="682" spans="4:6" s="1" customFormat="1" x14ac:dyDescent="0.25">
      <c r="D682" s="441"/>
      <c r="E682" s="441"/>
      <c r="F682" s="441"/>
    </row>
    <row r="683" spans="4:6" s="1" customFormat="1" x14ac:dyDescent="0.25">
      <c r="D683" s="441"/>
      <c r="E683" s="441"/>
      <c r="F683" s="441"/>
    </row>
    <row r="684" spans="4:6" s="1" customFormat="1" x14ac:dyDescent="0.25">
      <c r="D684" s="441"/>
      <c r="E684" s="441"/>
      <c r="F684" s="441"/>
    </row>
    <row r="685" spans="4:6" s="1" customFormat="1" x14ac:dyDescent="0.25">
      <c r="D685" s="441"/>
      <c r="E685" s="441"/>
      <c r="F685" s="441"/>
    </row>
    <row r="686" spans="4:6" s="1" customFormat="1" x14ac:dyDescent="0.25">
      <c r="D686" s="441"/>
      <c r="E686" s="441"/>
      <c r="F686" s="441"/>
    </row>
    <row r="687" spans="4:6" s="1" customFormat="1" x14ac:dyDescent="0.25">
      <c r="D687" s="441"/>
      <c r="E687" s="441"/>
      <c r="F687" s="441"/>
    </row>
    <row r="688" spans="4:6" s="1" customFormat="1" x14ac:dyDescent="0.25">
      <c r="D688" s="441"/>
      <c r="E688" s="441"/>
      <c r="F688" s="441"/>
    </row>
    <row r="689" spans="4:6" s="1" customFormat="1" x14ac:dyDescent="0.25">
      <c r="D689" s="441"/>
      <c r="E689" s="441"/>
      <c r="F689" s="441"/>
    </row>
    <row r="690" spans="4:6" s="1" customFormat="1" x14ac:dyDescent="0.25">
      <c r="D690" s="441"/>
      <c r="E690" s="441"/>
      <c r="F690" s="441"/>
    </row>
    <row r="691" spans="4:6" s="1" customFormat="1" x14ac:dyDescent="0.25">
      <c r="D691" s="441"/>
      <c r="E691" s="441"/>
      <c r="F691" s="441"/>
    </row>
    <row r="692" spans="4:6" s="1" customFormat="1" x14ac:dyDescent="0.25">
      <c r="D692" s="441"/>
      <c r="E692" s="441"/>
      <c r="F692" s="441"/>
    </row>
    <row r="693" spans="4:6" s="1" customFormat="1" x14ac:dyDescent="0.25">
      <c r="D693" s="441"/>
      <c r="E693" s="441"/>
      <c r="F693" s="441"/>
    </row>
    <row r="694" spans="4:6" s="1" customFormat="1" x14ac:dyDescent="0.25">
      <c r="D694" s="441"/>
      <c r="E694" s="441"/>
      <c r="F694" s="441"/>
    </row>
    <row r="695" spans="4:6" s="1" customFormat="1" x14ac:dyDescent="0.25">
      <c r="D695" s="441"/>
      <c r="E695" s="441"/>
      <c r="F695" s="441"/>
    </row>
    <row r="696" spans="4:6" s="1" customFormat="1" x14ac:dyDescent="0.25">
      <c r="D696" s="441"/>
      <c r="E696" s="441"/>
      <c r="F696" s="441"/>
    </row>
    <row r="697" spans="4:6" s="1" customFormat="1" x14ac:dyDescent="0.25">
      <c r="D697" s="441"/>
      <c r="E697" s="441"/>
      <c r="F697" s="441"/>
    </row>
    <row r="698" spans="4:6" s="1" customFormat="1" x14ac:dyDescent="0.25">
      <c r="D698" s="441"/>
      <c r="E698" s="441"/>
      <c r="F698" s="441"/>
    </row>
    <row r="699" spans="4:6" s="1" customFormat="1" x14ac:dyDescent="0.25">
      <c r="D699" s="441"/>
      <c r="E699" s="441"/>
      <c r="F699" s="441"/>
    </row>
    <row r="700" spans="4:6" s="1" customFormat="1" x14ac:dyDescent="0.25">
      <c r="D700" s="441"/>
      <c r="E700" s="441"/>
      <c r="F700" s="441"/>
    </row>
    <row r="701" spans="4:6" s="1" customFormat="1" x14ac:dyDescent="0.25">
      <c r="D701" s="441"/>
      <c r="E701" s="441"/>
      <c r="F701" s="441"/>
    </row>
    <row r="702" spans="4:6" s="1" customFormat="1" x14ac:dyDescent="0.25">
      <c r="D702" s="441"/>
      <c r="E702" s="441"/>
      <c r="F702" s="441"/>
    </row>
    <row r="703" spans="4:6" s="1" customFormat="1" x14ac:dyDescent="0.25">
      <c r="D703" s="441"/>
      <c r="E703" s="441"/>
      <c r="F703" s="441"/>
    </row>
    <row r="704" spans="4:6" s="1" customFormat="1" x14ac:dyDescent="0.25">
      <c r="D704" s="441"/>
      <c r="E704" s="441"/>
      <c r="F704" s="441"/>
    </row>
    <row r="705" spans="4:6" s="1" customFormat="1" x14ac:dyDescent="0.25">
      <c r="D705" s="441"/>
      <c r="E705" s="441"/>
      <c r="F705" s="441"/>
    </row>
    <row r="706" spans="4:6" s="1" customFormat="1" x14ac:dyDescent="0.25">
      <c r="D706" s="441"/>
      <c r="E706" s="441"/>
      <c r="F706" s="441"/>
    </row>
    <row r="707" spans="4:6" s="1" customFormat="1" x14ac:dyDescent="0.25">
      <c r="D707" s="441"/>
      <c r="E707" s="441"/>
      <c r="F707" s="441"/>
    </row>
    <row r="708" spans="4:6" s="1" customFormat="1" x14ac:dyDescent="0.25">
      <c r="D708" s="441"/>
      <c r="E708" s="441"/>
      <c r="F708" s="441"/>
    </row>
    <row r="709" spans="4:6" s="1" customFormat="1" x14ac:dyDescent="0.25">
      <c r="D709" s="441"/>
      <c r="E709" s="441"/>
      <c r="F709" s="441"/>
    </row>
    <row r="710" spans="4:6" s="1" customFormat="1" x14ac:dyDescent="0.25">
      <c r="D710" s="441"/>
      <c r="E710" s="441"/>
      <c r="F710" s="441"/>
    </row>
    <row r="711" spans="4:6" s="1" customFormat="1" x14ac:dyDescent="0.25">
      <c r="D711" s="441"/>
      <c r="E711" s="441"/>
      <c r="F711" s="441"/>
    </row>
    <row r="712" spans="4:6" s="1" customFormat="1" x14ac:dyDescent="0.25">
      <c r="D712" s="441"/>
      <c r="E712" s="441"/>
      <c r="F712" s="441"/>
    </row>
    <row r="713" spans="4:6" s="1" customFormat="1" x14ac:dyDescent="0.25">
      <c r="D713" s="441"/>
      <c r="E713" s="441"/>
      <c r="F713" s="441"/>
    </row>
    <row r="714" spans="4:6" s="1" customFormat="1" x14ac:dyDescent="0.25">
      <c r="D714" s="441"/>
      <c r="E714" s="441"/>
      <c r="F714" s="441"/>
    </row>
    <row r="715" spans="4:6" s="1" customFormat="1" x14ac:dyDescent="0.25">
      <c r="D715" s="441"/>
      <c r="E715" s="441"/>
      <c r="F715" s="441"/>
    </row>
    <row r="716" spans="4:6" s="1" customFormat="1" x14ac:dyDescent="0.25">
      <c r="D716" s="441"/>
      <c r="E716" s="441"/>
      <c r="F716" s="441"/>
    </row>
    <row r="717" spans="4:6" s="1" customFormat="1" x14ac:dyDescent="0.25">
      <c r="D717" s="441"/>
      <c r="E717" s="441"/>
      <c r="F717" s="441"/>
    </row>
    <row r="718" spans="4:6" s="1" customFormat="1" x14ac:dyDescent="0.25">
      <c r="D718" s="441"/>
      <c r="E718" s="441"/>
      <c r="F718" s="441"/>
    </row>
    <row r="719" spans="4:6" s="1" customFormat="1" x14ac:dyDescent="0.25">
      <c r="D719" s="441"/>
      <c r="E719" s="441"/>
      <c r="F719" s="441"/>
    </row>
    <row r="720" spans="4:6" s="1" customFormat="1" x14ac:dyDescent="0.25">
      <c r="D720" s="441"/>
      <c r="E720" s="441"/>
      <c r="F720" s="441"/>
    </row>
    <row r="721" spans="4:6" s="1" customFormat="1" x14ac:dyDescent="0.25">
      <c r="D721" s="441"/>
      <c r="E721" s="441"/>
      <c r="F721" s="441"/>
    </row>
    <row r="722" spans="4:6" s="1" customFormat="1" x14ac:dyDescent="0.25">
      <c r="D722" s="441"/>
      <c r="E722" s="441"/>
      <c r="F722" s="441"/>
    </row>
    <row r="723" spans="4:6" s="1" customFormat="1" x14ac:dyDescent="0.25">
      <c r="D723" s="441"/>
      <c r="E723" s="441"/>
      <c r="F723" s="441"/>
    </row>
    <row r="724" spans="4:6" s="1" customFormat="1" x14ac:dyDescent="0.25">
      <c r="D724" s="441"/>
      <c r="E724" s="441"/>
      <c r="F724" s="441"/>
    </row>
    <row r="725" spans="4:6" s="1" customFormat="1" x14ac:dyDescent="0.25">
      <c r="D725" s="441"/>
      <c r="E725" s="441"/>
      <c r="F725" s="441"/>
    </row>
    <row r="726" spans="4:6" s="1" customFormat="1" x14ac:dyDescent="0.25">
      <c r="D726" s="441"/>
      <c r="E726" s="441"/>
      <c r="F726" s="441"/>
    </row>
    <row r="727" spans="4:6" s="1" customFormat="1" x14ac:dyDescent="0.25">
      <c r="D727" s="441"/>
      <c r="E727" s="441"/>
      <c r="F727" s="441"/>
    </row>
    <row r="728" spans="4:6" s="1" customFormat="1" x14ac:dyDescent="0.25">
      <c r="D728" s="441"/>
      <c r="E728" s="441"/>
      <c r="F728" s="441"/>
    </row>
    <row r="729" spans="4:6" s="1" customFormat="1" x14ac:dyDescent="0.25">
      <c r="D729" s="441"/>
      <c r="E729" s="441"/>
      <c r="F729" s="441"/>
    </row>
    <row r="730" spans="4:6" s="1" customFormat="1" x14ac:dyDescent="0.25">
      <c r="D730" s="441"/>
      <c r="E730" s="441"/>
      <c r="F730" s="441"/>
    </row>
    <row r="731" spans="4:6" s="1" customFormat="1" x14ac:dyDescent="0.25">
      <c r="D731" s="441"/>
      <c r="E731" s="441"/>
      <c r="F731" s="441"/>
    </row>
    <row r="732" spans="4:6" s="1" customFormat="1" x14ac:dyDescent="0.25">
      <c r="D732" s="441"/>
      <c r="E732" s="441"/>
      <c r="F732" s="441"/>
    </row>
    <row r="733" spans="4:6" s="1" customFormat="1" x14ac:dyDescent="0.25">
      <c r="D733" s="441"/>
      <c r="E733" s="441"/>
      <c r="F733" s="441"/>
    </row>
    <row r="734" spans="4:6" s="1" customFormat="1" x14ac:dyDescent="0.25">
      <c r="D734" s="441"/>
      <c r="E734" s="441"/>
      <c r="F734" s="441"/>
    </row>
    <row r="735" spans="4:6" s="1" customFormat="1" x14ac:dyDescent="0.25">
      <c r="D735" s="441"/>
      <c r="E735" s="441"/>
      <c r="F735" s="441"/>
    </row>
    <row r="736" spans="4:6" s="1" customFormat="1" x14ac:dyDescent="0.25">
      <c r="D736" s="441"/>
      <c r="E736" s="441"/>
      <c r="F736" s="441"/>
    </row>
    <row r="737" spans="4:6" s="1" customFormat="1" x14ac:dyDescent="0.25">
      <c r="D737" s="441"/>
      <c r="E737" s="441"/>
      <c r="F737" s="441"/>
    </row>
    <row r="738" spans="4:6" s="1" customFormat="1" x14ac:dyDescent="0.25">
      <c r="D738" s="441"/>
      <c r="E738" s="441"/>
      <c r="F738" s="441"/>
    </row>
    <row r="739" spans="4:6" s="1" customFormat="1" x14ac:dyDescent="0.25">
      <c r="D739" s="441"/>
      <c r="E739" s="441"/>
      <c r="F739" s="441"/>
    </row>
    <row r="740" spans="4:6" s="1" customFormat="1" x14ac:dyDescent="0.25">
      <c r="D740" s="441"/>
      <c r="E740" s="441"/>
      <c r="F740" s="441"/>
    </row>
    <row r="741" spans="4:6" s="1" customFormat="1" x14ac:dyDescent="0.25">
      <c r="D741" s="441"/>
      <c r="E741" s="441"/>
      <c r="F741" s="441"/>
    </row>
    <row r="742" spans="4:6" s="1" customFormat="1" x14ac:dyDescent="0.25">
      <c r="D742" s="441"/>
      <c r="E742" s="441"/>
      <c r="F742" s="441"/>
    </row>
    <row r="743" spans="4:6" s="1" customFormat="1" x14ac:dyDescent="0.25">
      <c r="D743" s="441"/>
      <c r="E743" s="441"/>
      <c r="F743" s="441"/>
    </row>
    <row r="744" spans="4:6" s="1" customFormat="1" x14ac:dyDescent="0.25">
      <c r="D744" s="441"/>
      <c r="E744" s="441"/>
      <c r="F744" s="441"/>
    </row>
    <row r="745" spans="4:6" s="1" customFormat="1" x14ac:dyDescent="0.25">
      <c r="D745" s="441"/>
      <c r="E745" s="441"/>
      <c r="F745" s="441"/>
    </row>
    <row r="746" spans="4:6" s="1" customFormat="1" x14ac:dyDescent="0.25">
      <c r="D746" s="441"/>
      <c r="E746" s="441"/>
      <c r="F746" s="441"/>
    </row>
    <row r="747" spans="4:6" s="1" customFormat="1" x14ac:dyDescent="0.25">
      <c r="D747" s="441"/>
      <c r="E747" s="441"/>
      <c r="F747" s="441"/>
    </row>
    <row r="748" spans="4:6" s="1" customFormat="1" x14ac:dyDescent="0.25">
      <c r="D748" s="441"/>
      <c r="E748" s="441"/>
      <c r="F748" s="441"/>
    </row>
    <row r="749" spans="4:6" s="1" customFormat="1" x14ac:dyDescent="0.25">
      <c r="D749" s="441"/>
      <c r="E749" s="441"/>
      <c r="F749" s="441"/>
    </row>
    <row r="750" spans="4:6" s="1" customFormat="1" x14ac:dyDescent="0.25">
      <c r="D750" s="441"/>
      <c r="E750" s="441"/>
      <c r="F750" s="441"/>
    </row>
    <row r="751" spans="4:6" s="1" customFormat="1" x14ac:dyDescent="0.25">
      <c r="D751" s="441"/>
      <c r="E751" s="441"/>
      <c r="F751" s="441"/>
    </row>
    <row r="752" spans="4:6" s="1" customFormat="1" x14ac:dyDescent="0.25">
      <c r="D752" s="441"/>
      <c r="E752" s="441"/>
      <c r="F752" s="441"/>
    </row>
    <row r="753" spans="4:6" s="1" customFormat="1" x14ac:dyDescent="0.25">
      <c r="D753" s="441"/>
      <c r="E753" s="441"/>
      <c r="F753" s="441"/>
    </row>
    <row r="754" spans="4:6" s="1" customFormat="1" x14ac:dyDescent="0.25">
      <c r="D754" s="441"/>
      <c r="E754" s="441"/>
      <c r="F754" s="441"/>
    </row>
    <row r="755" spans="4:6" s="1" customFormat="1" x14ac:dyDescent="0.25">
      <c r="D755" s="441"/>
      <c r="E755" s="441"/>
      <c r="F755" s="441"/>
    </row>
    <row r="756" spans="4:6" s="1" customFormat="1" x14ac:dyDescent="0.25">
      <c r="D756" s="441"/>
      <c r="E756" s="441"/>
      <c r="F756" s="441"/>
    </row>
    <row r="757" spans="4:6" s="1" customFormat="1" x14ac:dyDescent="0.25">
      <c r="D757" s="441"/>
      <c r="E757" s="441"/>
      <c r="F757" s="441"/>
    </row>
    <row r="758" spans="4:6" s="1" customFormat="1" x14ac:dyDescent="0.25">
      <c r="D758" s="441"/>
      <c r="E758" s="441"/>
      <c r="F758" s="441"/>
    </row>
    <row r="759" spans="4:6" s="1" customFormat="1" x14ac:dyDescent="0.25">
      <c r="D759" s="441"/>
      <c r="E759" s="441"/>
      <c r="F759" s="441"/>
    </row>
    <row r="760" spans="4:6" s="1" customFormat="1" x14ac:dyDescent="0.25">
      <c r="D760" s="441"/>
      <c r="E760" s="441"/>
      <c r="F760" s="441"/>
    </row>
    <row r="761" spans="4:6" s="1" customFormat="1" x14ac:dyDescent="0.25">
      <c r="D761" s="441"/>
      <c r="E761" s="441"/>
      <c r="F761" s="441"/>
    </row>
    <row r="762" spans="4:6" s="1" customFormat="1" x14ac:dyDescent="0.25">
      <c r="D762" s="441"/>
      <c r="E762" s="441"/>
      <c r="F762" s="441"/>
    </row>
    <row r="763" spans="4:6" s="1" customFormat="1" x14ac:dyDescent="0.25">
      <c r="D763" s="441"/>
      <c r="E763" s="441"/>
      <c r="F763" s="441"/>
    </row>
    <row r="764" spans="4:6" s="1" customFormat="1" x14ac:dyDescent="0.25">
      <c r="D764" s="441"/>
      <c r="E764" s="441"/>
      <c r="F764" s="441"/>
    </row>
    <row r="765" spans="4:6" s="1" customFormat="1" x14ac:dyDescent="0.25">
      <c r="D765" s="441"/>
      <c r="E765" s="441"/>
      <c r="F765" s="441"/>
    </row>
    <row r="766" spans="4:6" s="1" customFormat="1" x14ac:dyDescent="0.25">
      <c r="D766" s="441"/>
      <c r="E766" s="441"/>
      <c r="F766" s="441"/>
    </row>
    <row r="767" spans="4:6" s="1" customFormat="1" x14ac:dyDescent="0.25">
      <c r="D767" s="441"/>
      <c r="E767" s="441"/>
      <c r="F767" s="441"/>
    </row>
    <row r="768" spans="4:6" s="1" customFormat="1" x14ac:dyDescent="0.25">
      <c r="D768" s="441"/>
      <c r="E768" s="441"/>
      <c r="F768" s="441"/>
    </row>
    <row r="769" spans="4:6" s="1" customFormat="1" x14ac:dyDescent="0.25">
      <c r="D769" s="441"/>
      <c r="E769" s="441"/>
      <c r="F769" s="441"/>
    </row>
    <row r="770" spans="4:6" s="1" customFormat="1" x14ac:dyDescent="0.25">
      <c r="D770" s="441"/>
      <c r="E770" s="441"/>
      <c r="F770" s="441"/>
    </row>
    <row r="771" spans="4:6" s="1" customFormat="1" x14ac:dyDescent="0.25">
      <c r="D771" s="441"/>
      <c r="E771" s="441"/>
      <c r="F771" s="441"/>
    </row>
    <row r="772" spans="4:6" s="1" customFormat="1" x14ac:dyDescent="0.25">
      <c r="D772" s="441"/>
      <c r="E772" s="441"/>
      <c r="F772" s="441"/>
    </row>
    <row r="773" spans="4:6" s="1" customFormat="1" x14ac:dyDescent="0.25">
      <c r="D773" s="441"/>
      <c r="E773" s="441"/>
      <c r="F773" s="441"/>
    </row>
    <row r="774" spans="4:6" s="1" customFormat="1" x14ac:dyDescent="0.25">
      <c r="D774" s="441"/>
      <c r="E774" s="441"/>
      <c r="F774" s="441"/>
    </row>
    <row r="775" spans="4:6" s="1" customFormat="1" x14ac:dyDescent="0.25">
      <c r="D775" s="441"/>
      <c r="E775" s="441"/>
      <c r="F775" s="441"/>
    </row>
    <row r="776" spans="4:6" s="1" customFormat="1" x14ac:dyDescent="0.25">
      <c r="D776" s="441"/>
      <c r="E776" s="441"/>
      <c r="F776" s="441"/>
    </row>
    <row r="777" spans="4:6" s="1" customFormat="1" x14ac:dyDescent="0.25">
      <c r="D777" s="441"/>
      <c r="E777" s="441"/>
      <c r="F777" s="441"/>
    </row>
    <row r="778" spans="4:6" s="1" customFormat="1" x14ac:dyDescent="0.25">
      <c r="D778" s="441"/>
      <c r="E778" s="441"/>
      <c r="F778" s="441"/>
    </row>
    <row r="779" spans="4:6" s="1" customFormat="1" x14ac:dyDescent="0.25">
      <c r="D779" s="441"/>
      <c r="E779" s="441"/>
      <c r="F779" s="441"/>
    </row>
    <row r="780" spans="4:6" s="1" customFormat="1" x14ac:dyDescent="0.25">
      <c r="D780" s="441"/>
      <c r="E780" s="441"/>
      <c r="F780" s="441"/>
    </row>
    <row r="781" spans="4:6" s="1" customFormat="1" x14ac:dyDescent="0.25">
      <c r="D781" s="441"/>
      <c r="E781" s="441"/>
      <c r="F781" s="441"/>
    </row>
    <row r="782" spans="4:6" s="1" customFormat="1" x14ac:dyDescent="0.25">
      <c r="D782" s="441"/>
      <c r="E782" s="441"/>
      <c r="F782" s="441"/>
    </row>
    <row r="783" spans="4:6" s="1" customFormat="1" x14ac:dyDescent="0.25">
      <c r="D783" s="441"/>
      <c r="E783" s="441"/>
      <c r="F783" s="441"/>
    </row>
    <row r="784" spans="4:6" s="1" customFormat="1" x14ac:dyDescent="0.25">
      <c r="D784" s="441"/>
      <c r="E784" s="441"/>
      <c r="F784" s="441"/>
    </row>
    <row r="785" spans="4:6" s="1" customFormat="1" x14ac:dyDescent="0.25">
      <c r="D785" s="441"/>
      <c r="E785" s="441"/>
      <c r="F785" s="441"/>
    </row>
    <row r="786" spans="4:6" s="1" customFormat="1" x14ac:dyDescent="0.25">
      <c r="D786" s="441"/>
      <c r="E786" s="441"/>
      <c r="F786" s="441"/>
    </row>
    <row r="787" spans="4:6" s="1" customFormat="1" x14ac:dyDescent="0.25">
      <c r="D787" s="441"/>
      <c r="E787" s="441"/>
      <c r="F787" s="441"/>
    </row>
    <row r="788" spans="4:6" s="1" customFormat="1" x14ac:dyDescent="0.25">
      <c r="D788" s="441"/>
      <c r="E788" s="441"/>
      <c r="F788" s="441"/>
    </row>
    <row r="789" spans="4:6" s="1" customFormat="1" x14ac:dyDescent="0.25">
      <c r="D789" s="441"/>
      <c r="E789" s="441"/>
      <c r="F789" s="441"/>
    </row>
    <row r="790" spans="4:6" s="1" customFormat="1" x14ac:dyDescent="0.25">
      <c r="D790" s="441"/>
      <c r="E790" s="441"/>
      <c r="F790" s="441"/>
    </row>
    <row r="791" spans="4:6" s="1" customFormat="1" x14ac:dyDescent="0.25">
      <c r="D791" s="441"/>
      <c r="E791" s="441"/>
      <c r="F791" s="441"/>
    </row>
    <row r="792" spans="4:6" s="1" customFormat="1" x14ac:dyDescent="0.25">
      <c r="D792" s="441"/>
      <c r="E792" s="441"/>
      <c r="F792" s="441"/>
    </row>
    <row r="793" spans="4:6" s="1" customFormat="1" x14ac:dyDescent="0.25">
      <c r="D793" s="441"/>
      <c r="E793" s="441"/>
      <c r="F793" s="441"/>
    </row>
    <row r="794" spans="4:6" s="1" customFormat="1" x14ac:dyDescent="0.25">
      <c r="D794" s="441"/>
      <c r="E794" s="441"/>
      <c r="F794" s="441"/>
    </row>
    <row r="795" spans="4:6" s="1" customFormat="1" x14ac:dyDescent="0.25">
      <c r="D795" s="441"/>
      <c r="E795" s="441"/>
      <c r="F795" s="441"/>
    </row>
    <row r="796" spans="4:6" s="1" customFormat="1" x14ac:dyDescent="0.25">
      <c r="D796" s="441"/>
      <c r="E796" s="441"/>
      <c r="F796" s="441"/>
    </row>
    <row r="797" spans="4:6" s="1" customFormat="1" x14ac:dyDescent="0.25">
      <c r="D797" s="441"/>
      <c r="E797" s="441"/>
      <c r="F797" s="441"/>
    </row>
    <row r="798" spans="4:6" s="1" customFormat="1" x14ac:dyDescent="0.25">
      <c r="D798" s="441"/>
      <c r="E798" s="441"/>
      <c r="F798" s="441"/>
    </row>
    <row r="799" spans="4:6" s="1" customFormat="1" x14ac:dyDescent="0.25">
      <c r="D799" s="441"/>
      <c r="E799" s="441"/>
      <c r="F799" s="441"/>
    </row>
    <row r="800" spans="4:6" s="1" customFormat="1" x14ac:dyDescent="0.25">
      <c r="D800" s="441"/>
      <c r="E800" s="441"/>
      <c r="F800" s="441"/>
    </row>
    <row r="801" spans="4:6" s="1" customFormat="1" x14ac:dyDescent="0.25">
      <c r="D801" s="441"/>
      <c r="E801" s="441"/>
      <c r="F801" s="441"/>
    </row>
    <row r="802" spans="4:6" s="1" customFormat="1" x14ac:dyDescent="0.25">
      <c r="D802" s="441"/>
      <c r="E802" s="441"/>
      <c r="F802" s="441"/>
    </row>
    <row r="803" spans="4:6" s="1" customFormat="1" x14ac:dyDescent="0.25">
      <c r="D803" s="441"/>
      <c r="E803" s="441"/>
      <c r="F803" s="441"/>
    </row>
    <row r="804" spans="4:6" s="1" customFormat="1" x14ac:dyDescent="0.25">
      <c r="D804" s="441"/>
      <c r="E804" s="441"/>
      <c r="F804" s="441"/>
    </row>
    <row r="805" spans="4:6" s="1" customFormat="1" x14ac:dyDescent="0.25">
      <c r="D805" s="441"/>
      <c r="E805" s="441"/>
      <c r="F805" s="441"/>
    </row>
    <row r="806" spans="4:6" s="1" customFormat="1" x14ac:dyDescent="0.25">
      <c r="D806" s="441"/>
      <c r="E806" s="441"/>
      <c r="F806" s="441"/>
    </row>
    <row r="807" spans="4:6" s="1" customFormat="1" x14ac:dyDescent="0.25">
      <c r="D807" s="441"/>
      <c r="E807" s="441"/>
      <c r="F807" s="441"/>
    </row>
    <row r="808" spans="4:6" s="1" customFormat="1" x14ac:dyDescent="0.25">
      <c r="D808" s="441"/>
      <c r="E808" s="441"/>
      <c r="F808" s="441"/>
    </row>
    <row r="809" spans="4:6" s="1" customFormat="1" x14ac:dyDescent="0.25">
      <c r="D809" s="441"/>
      <c r="E809" s="441"/>
      <c r="F809" s="441"/>
    </row>
    <row r="810" spans="4:6" s="1" customFormat="1" x14ac:dyDescent="0.25">
      <c r="D810" s="441"/>
      <c r="E810" s="441"/>
      <c r="F810" s="441"/>
    </row>
    <row r="811" spans="4:6" s="1" customFormat="1" x14ac:dyDescent="0.25">
      <c r="D811" s="441"/>
      <c r="E811" s="441"/>
      <c r="F811" s="441"/>
    </row>
    <row r="812" spans="4:6" s="1" customFormat="1" x14ac:dyDescent="0.25">
      <c r="D812" s="441"/>
      <c r="E812" s="441"/>
      <c r="F812" s="441"/>
    </row>
    <row r="813" spans="4:6" s="1" customFormat="1" x14ac:dyDescent="0.25">
      <c r="D813" s="441"/>
      <c r="E813" s="441"/>
      <c r="F813" s="441"/>
    </row>
    <row r="814" spans="4:6" s="1" customFormat="1" x14ac:dyDescent="0.25">
      <c r="D814" s="441"/>
      <c r="E814" s="441"/>
      <c r="F814" s="441"/>
    </row>
    <row r="815" spans="4:6" s="1" customFormat="1" x14ac:dyDescent="0.25">
      <c r="D815" s="441"/>
      <c r="E815" s="441"/>
      <c r="F815" s="441"/>
    </row>
    <row r="816" spans="4:6" s="1" customFormat="1" x14ac:dyDescent="0.25">
      <c r="D816" s="441"/>
      <c r="E816" s="441"/>
      <c r="F816" s="441"/>
    </row>
    <row r="817" spans="4:6" s="1" customFormat="1" x14ac:dyDescent="0.25">
      <c r="D817" s="441"/>
      <c r="E817" s="441"/>
      <c r="F817" s="441"/>
    </row>
    <row r="818" spans="4:6" s="1" customFormat="1" x14ac:dyDescent="0.25">
      <c r="D818" s="441"/>
      <c r="E818" s="441"/>
      <c r="F818" s="441"/>
    </row>
    <row r="819" spans="4:6" s="1" customFormat="1" x14ac:dyDescent="0.25">
      <c r="D819" s="441"/>
      <c r="E819" s="441"/>
      <c r="F819" s="441"/>
    </row>
    <row r="820" spans="4:6" s="1" customFormat="1" x14ac:dyDescent="0.25">
      <c r="D820" s="441"/>
      <c r="E820" s="441"/>
      <c r="F820" s="441"/>
    </row>
    <row r="821" spans="4:6" s="1" customFormat="1" x14ac:dyDescent="0.25">
      <c r="D821" s="441"/>
      <c r="E821" s="441"/>
      <c r="F821" s="441"/>
    </row>
    <row r="822" spans="4:6" s="1" customFormat="1" x14ac:dyDescent="0.25">
      <c r="D822" s="441"/>
      <c r="E822" s="441"/>
      <c r="F822" s="441"/>
    </row>
    <row r="823" spans="4:6" s="1" customFormat="1" x14ac:dyDescent="0.25">
      <c r="D823" s="441"/>
      <c r="E823" s="441"/>
      <c r="F823" s="441"/>
    </row>
    <row r="824" spans="4:6" s="1" customFormat="1" x14ac:dyDescent="0.25">
      <c r="D824" s="441"/>
      <c r="E824" s="441"/>
      <c r="F824" s="441"/>
    </row>
    <row r="825" spans="4:6" s="1" customFormat="1" x14ac:dyDescent="0.25">
      <c r="D825" s="441"/>
      <c r="E825" s="441"/>
      <c r="F825" s="441"/>
    </row>
    <row r="826" spans="4:6" s="1" customFormat="1" x14ac:dyDescent="0.25">
      <c r="D826" s="441"/>
      <c r="E826" s="441"/>
      <c r="F826" s="441"/>
    </row>
    <row r="827" spans="4:6" s="1" customFormat="1" x14ac:dyDescent="0.25">
      <c r="D827" s="441"/>
      <c r="E827" s="441"/>
      <c r="F827" s="441"/>
    </row>
    <row r="828" spans="4:6" s="1" customFormat="1" x14ac:dyDescent="0.25">
      <c r="D828" s="441"/>
      <c r="E828" s="441"/>
      <c r="F828" s="441"/>
    </row>
    <row r="829" spans="4:6" s="1" customFormat="1" x14ac:dyDescent="0.25">
      <c r="D829" s="441"/>
      <c r="E829" s="441"/>
      <c r="F829" s="441"/>
    </row>
    <row r="830" spans="4:6" s="1" customFormat="1" x14ac:dyDescent="0.25">
      <c r="D830" s="441"/>
      <c r="E830" s="441"/>
      <c r="F830" s="441"/>
    </row>
    <row r="831" spans="4:6" s="1" customFormat="1" x14ac:dyDescent="0.25">
      <c r="D831" s="441"/>
      <c r="E831" s="441"/>
      <c r="F831" s="441"/>
    </row>
    <row r="832" spans="4:6" s="1" customFormat="1" x14ac:dyDescent="0.25">
      <c r="D832" s="441"/>
      <c r="E832" s="441"/>
      <c r="F832" s="441"/>
    </row>
    <row r="833" spans="4:6" s="1" customFormat="1" x14ac:dyDescent="0.25">
      <c r="D833" s="441"/>
      <c r="E833" s="441"/>
      <c r="F833" s="441"/>
    </row>
    <row r="834" spans="4:6" s="1" customFormat="1" x14ac:dyDescent="0.25">
      <c r="D834" s="441"/>
      <c r="E834" s="441"/>
      <c r="F834" s="441"/>
    </row>
    <row r="835" spans="4:6" s="1" customFormat="1" x14ac:dyDescent="0.25">
      <c r="D835" s="441"/>
      <c r="E835" s="441"/>
      <c r="F835" s="441"/>
    </row>
    <row r="836" spans="4:6" s="1" customFormat="1" x14ac:dyDescent="0.25">
      <c r="D836" s="441"/>
      <c r="E836" s="441"/>
      <c r="F836" s="441"/>
    </row>
    <row r="837" spans="4:6" s="1" customFormat="1" x14ac:dyDescent="0.25">
      <c r="D837" s="441"/>
      <c r="E837" s="441"/>
      <c r="F837" s="441"/>
    </row>
    <row r="838" spans="4:6" s="1" customFormat="1" x14ac:dyDescent="0.25">
      <c r="D838" s="441"/>
      <c r="E838" s="441"/>
      <c r="F838" s="441"/>
    </row>
    <row r="839" spans="4:6" s="1" customFormat="1" x14ac:dyDescent="0.25">
      <c r="D839" s="441"/>
      <c r="E839" s="441"/>
      <c r="F839" s="441"/>
    </row>
    <row r="840" spans="4:6" s="1" customFormat="1" x14ac:dyDescent="0.25">
      <c r="D840" s="441"/>
      <c r="E840" s="441"/>
      <c r="F840" s="441"/>
    </row>
    <row r="841" spans="4:6" s="1" customFormat="1" x14ac:dyDescent="0.25">
      <c r="D841" s="441"/>
      <c r="E841" s="441"/>
      <c r="F841" s="441"/>
    </row>
    <row r="842" spans="4:6" s="1" customFormat="1" x14ac:dyDescent="0.25">
      <c r="D842" s="441"/>
      <c r="E842" s="441"/>
      <c r="F842" s="441"/>
    </row>
    <row r="843" spans="4:6" s="1" customFormat="1" x14ac:dyDescent="0.25">
      <c r="D843" s="441"/>
      <c r="E843" s="441"/>
      <c r="F843" s="441"/>
    </row>
    <row r="844" spans="4:6" s="1" customFormat="1" x14ac:dyDescent="0.25">
      <c r="D844" s="441"/>
      <c r="E844" s="441"/>
      <c r="F844" s="441"/>
    </row>
    <row r="845" spans="4:6" s="1" customFormat="1" x14ac:dyDescent="0.25">
      <c r="D845" s="441"/>
      <c r="E845" s="441"/>
      <c r="F845" s="441"/>
    </row>
    <row r="846" spans="4:6" s="1" customFormat="1" x14ac:dyDescent="0.25">
      <c r="D846" s="441"/>
      <c r="E846" s="441"/>
      <c r="F846" s="441"/>
    </row>
    <row r="847" spans="4:6" s="1" customFormat="1" x14ac:dyDescent="0.25">
      <c r="D847" s="441"/>
      <c r="E847" s="441"/>
      <c r="F847" s="441"/>
    </row>
    <row r="848" spans="4:6" s="1" customFormat="1" x14ac:dyDescent="0.25">
      <c r="D848" s="441"/>
      <c r="E848" s="441"/>
      <c r="F848" s="441"/>
    </row>
    <row r="849" spans="4:6" s="1" customFormat="1" x14ac:dyDescent="0.25">
      <c r="D849" s="441"/>
      <c r="E849" s="441"/>
      <c r="F849" s="441"/>
    </row>
    <row r="850" spans="4:6" s="1" customFormat="1" x14ac:dyDescent="0.25">
      <c r="D850" s="441"/>
      <c r="E850" s="441"/>
      <c r="F850" s="441"/>
    </row>
    <row r="851" spans="4:6" s="1" customFormat="1" x14ac:dyDescent="0.25">
      <c r="D851" s="441"/>
      <c r="E851" s="441"/>
      <c r="F851" s="441"/>
    </row>
    <row r="852" spans="4:6" s="1" customFormat="1" x14ac:dyDescent="0.25">
      <c r="D852" s="441"/>
      <c r="E852" s="441"/>
      <c r="F852" s="441"/>
    </row>
    <row r="853" spans="4:6" s="1" customFormat="1" x14ac:dyDescent="0.25">
      <c r="D853" s="441"/>
      <c r="E853" s="441"/>
      <c r="F853" s="441"/>
    </row>
    <row r="854" spans="4:6" s="1" customFormat="1" x14ac:dyDescent="0.25">
      <c r="D854" s="441"/>
      <c r="E854" s="441"/>
      <c r="F854" s="441"/>
    </row>
    <row r="855" spans="4:6" s="1" customFormat="1" x14ac:dyDescent="0.25">
      <c r="D855" s="441"/>
      <c r="E855" s="441"/>
      <c r="F855" s="441"/>
    </row>
    <row r="856" spans="4:6" s="1" customFormat="1" x14ac:dyDescent="0.25">
      <c r="D856" s="441"/>
      <c r="E856" s="441"/>
      <c r="F856" s="441"/>
    </row>
    <row r="857" spans="4:6" s="1" customFormat="1" x14ac:dyDescent="0.25">
      <c r="D857" s="441"/>
      <c r="E857" s="441"/>
      <c r="F857" s="441"/>
    </row>
    <row r="858" spans="4:6" s="1" customFormat="1" x14ac:dyDescent="0.25">
      <c r="D858" s="441"/>
      <c r="E858" s="441"/>
      <c r="F858" s="441"/>
    </row>
    <row r="859" spans="4:6" s="1" customFormat="1" x14ac:dyDescent="0.25">
      <c r="D859" s="441"/>
      <c r="E859" s="441"/>
      <c r="F859" s="441"/>
    </row>
    <row r="860" spans="4:6" s="1" customFormat="1" x14ac:dyDescent="0.25">
      <c r="D860" s="441"/>
      <c r="E860" s="441"/>
      <c r="F860" s="441"/>
    </row>
    <row r="861" spans="4:6" s="1" customFormat="1" x14ac:dyDescent="0.25">
      <c r="D861" s="441"/>
      <c r="E861" s="441"/>
      <c r="F861" s="441"/>
    </row>
    <row r="862" spans="4:6" s="1" customFormat="1" x14ac:dyDescent="0.25">
      <c r="D862" s="441"/>
      <c r="E862" s="441"/>
      <c r="F862" s="441"/>
    </row>
    <row r="863" spans="4:6" s="1" customFormat="1" x14ac:dyDescent="0.25">
      <c r="D863" s="441"/>
      <c r="E863" s="441"/>
      <c r="F863" s="441"/>
    </row>
    <row r="864" spans="4:6" s="1" customFormat="1" x14ac:dyDescent="0.25">
      <c r="D864" s="441"/>
      <c r="E864" s="441"/>
      <c r="F864" s="441"/>
    </row>
    <row r="865" spans="4:6" s="1" customFormat="1" x14ac:dyDescent="0.25">
      <c r="D865" s="441"/>
      <c r="E865" s="441"/>
      <c r="F865" s="441"/>
    </row>
    <row r="866" spans="4:6" s="1" customFormat="1" x14ac:dyDescent="0.25">
      <c r="D866" s="441"/>
      <c r="E866" s="441"/>
      <c r="F866" s="441"/>
    </row>
    <row r="867" spans="4:6" s="1" customFormat="1" x14ac:dyDescent="0.25">
      <c r="D867" s="441"/>
      <c r="E867" s="441"/>
      <c r="F867" s="441"/>
    </row>
    <row r="868" spans="4:6" s="1" customFormat="1" x14ac:dyDescent="0.25">
      <c r="D868" s="441"/>
      <c r="E868" s="441"/>
      <c r="F868" s="441"/>
    </row>
    <row r="869" spans="4:6" s="1" customFormat="1" x14ac:dyDescent="0.25">
      <c r="D869" s="441"/>
      <c r="E869" s="441"/>
      <c r="F869" s="441"/>
    </row>
    <row r="870" spans="4:6" s="1" customFormat="1" x14ac:dyDescent="0.25">
      <c r="D870" s="441"/>
      <c r="E870" s="441"/>
      <c r="F870" s="441"/>
    </row>
    <row r="871" spans="4:6" s="1" customFormat="1" x14ac:dyDescent="0.25">
      <c r="D871" s="441"/>
      <c r="E871" s="441"/>
      <c r="F871" s="441"/>
    </row>
    <row r="872" spans="4:6" s="1" customFormat="1" x14ac:dyDescent="0.25">
      <c r="D872" s="441"/>
      <c r="E872" s="441"/>
      <c r="F872" s="441"/>
    </row>
    <row r="873" spans="4:6" s="1" customFormat="1" x14ac:dyDescent="0.25">
      <c r="D873" s="441"/>
      <c r="E873" s="441"/>
      <c r="F873" s="441"/>
    </row>
    <row r="874" spans="4:6" s="1" customFormat="1" x14ac:dyDescent="0.25">
      <c r="D874" s="441"/>
      <c r="E874" s="441"/>
      <c r="F874" s="441"/>
    </row>
    <row r="875" spans="4:6" s="1" customFormat="1" x14ac:dyDescent="0.25">
      <c r="D875" s="441"/>
      <c r="E875" s="441"/>
      <c r="F875" s="441"/>
    </row>
    <row r="876" spans="4:6" s="1" customFormat="1" x14ac:dyDescent="0.25">
      <c r="D876" s="441"/>
      <c r="E876" s="441"/>
      <c r="F876" s="441"/>
    </row>
    <row r="877" spans="4:6" s="1" customFormat="1" x14ac:dyDescent="0.25">
      <c r="D877" s="441"/>
      <c r="E877" s="441"/>
      <c r="F877" s="441"/>
    </row>
    <row r="878" spans="4:6" s="1" customFormat="1" x14ac:dyDescent="0.25">
      <c r="D878" s="441"/>
      <c r="E878" s="441"/>
      <c r="F878" s="441"/>
    </row>
    <row r="879" spans="4:6" s="1" customFormat="1" x14ac:dyDescent="0.25">
      <c r="D879" s="441"/>
      <c r="E879" s="441"/>
      <c r="F879" s="441"/>
    </row>
    <row r="880" spans="4:6" s="1" customFormat="1" x14ac:dyDescent="0.25">
      <c r="D880" s="441"/>
      <c r="E880" s="441"/>
      <c r="F880" s="441"/>
    </row>
    <row r="881" spans="4:6" s="1" customFormat="1" x14ac:dyDescent="0.25">
      <c r="D881" s="441"/>
      <c r="E881" s="441"/>
      <c r="F881" s="441"/>
    </row>
    <row r="882" spans="4:6" s="1" customFormat="1" x14ac:dyDescent="0.25">
      <c r="D882" s="441"/>
      <c r="E882" s="441"/>
      <c r="F882" s="441"/>
    </row>
    <row r="883" spans="4:6" s="1" customFormat="1" x14ac:dyDescent="0.25">
      <c r="D883" s="441"/>
      <c r="E883" s="441"/>
      <c r="F883" s="441"/>
    </row>
    <row r="884" spans="4:6" s="1" customFormat="1" x14ac:dyDescent="0.25">
      <c r="D884" s="441"/>
      <c r="E884" s="441"/>
      <c r="F884" s="441"/>
    </row>
    <row r="885" spans="4:6" s="1" customFormat="1" x14ac:dyDescent="0.25">
      <c r="D885" s="441"/>
      <c r="E885" s="441"/>
      <c r="F885" s="441"/>
    </row>
    <row r="886" spans="4:6" s="1" customFormat="1" x14ac:dyDescent="0.25">
      <c r="D886" s="441"/>
      <c r="E886" s="441"/>
      <c r="F886" s="441"/>
    </row>
    <row r="887" spans="4:6" s="1" customFormat="1" x14ac:dyDescent="0.25">
      <c r="D887" s="441"/>
      <c r="E887" s="441"/>
      <c r="F887" s="441"/>
    </row>
    <row r="888" spans="4:6" s="1" customFormat="1" x14ac:dyDescent="0.25">
      <c r="D888" s="441"/>
      <c r="E888" s="441"/>
      <c r="F888" s="441"/>
    </row>
    <row r="889" spans="4:6" s="1" customFormat="1" x14ac:dyDescent="0.25">
      <c r="D889" s="441"/>
      <c r="E889" s="441"/>
      <c r="F889" s="441"/>
    </row>
    <row r="890" spans="4:6" s="1" customFormat="1" x14ac:dyDescent="0.25">
      <c r="D890" s="441"/>
      <c r="E890" s="441"/>
      <c r="F890" s="441"/>
    </row>
    <row r="891" spans="4:6" s="1" customFormat="1" x14ac:dyDescent="0.25">
      <c r="D891" s="441"/>
      <c r="E891" s="441"/>
      <c r="F891" s="441"/>
    </row>
    <row r="892" spans="4:6" s="1" customFormat="1" x14ac:dyDescent="0.25">
      <c r="D892" s="441"/>
      <c r="E892" s="441"/>
      <c r="F892" s="441"/>
    </row>
    <row r="893" spans="4:6" s="1" customFormat="1" x14ac:dyDescent="0.25">
      <c r="D893" s="441"/>
      <c r="E893" s="441"/>
      <c r="F893" s="441"/>
    </row>
    <row r="894" spans="4:6" s="1" customFormat="1" x14ac:dyDescent="0.25">
      <c r="D894" s="441"/>
      <c r="E894" s="441"/>
      <c r="F894" s="441"/>
    </row>
    <row r="895" spans="4:6" s="1" customFormat="1" x14ac:dyDescent="0.25">
      <c r="D895" s="441"/>
      <c r="E895" s="441"/>
      <c r="F895" s="441"/>
    </row>
    <row r="896" spans="4:6" s="1" customFormat="1" x14ac:dyDescent="0.25">
      <c r="D896" s="441"/>
      <c r="E896" s="441"/>
      <c r="F896" s="441"/>
    </row>
    <row r="897" spans="4:6" s="1" customFormat="1" x14ac:dyDescent="0.25">
      <c r="D897" s="441"/>
      <c r="E897" s="441"/>
      <c r="F897" s="441"/>
    </row>
    <row r="898" spans="4:6" s="1" customFormat="1" x14ac:dyDescent="0.25">
      <c r="D898" s="441"/>
      <c r="E898" s="441"/>
      <c r="F898" s="441"/>
    </row>
    <row r="899" spans="4:6" s="1" customFormat="1" x14ac:dyDescent="0.25">
      <c r="D899" s="441"/>
      <c r="E899" s="441"/>
      <c r="F899" s="441"/>
    </row>
    <row r="900" spans="4:6" s="1" customFormat="1" x14ac:dyDescent="0.25">
      <c r="D900" s="441"/>
      <c r="E900" s="441"/>
      <c r="F900" s="441"/>
    </row>
    <row r="901" spans="4:6" s="1" customFormat="1" x14ac:dyDescent="0.25">
      <c r="D901" s="441"/>
      <c r="E901" s="441"/>
      <c r="F901" s="441"/>
    </row>
    <row r="902" spans="4:6" s="1" customFormat="1" x14ac:dyDescent="0.25">
      <c r="D902" s="441"/>
      <c r="E902" s="441"/>
      <c r="F902" s="441"/>
    </row>
    <row r="903" spans="4:6" s="1" customFormat="1" x14ac:dyDescent="0.25">
      <c r="D903" s="441"/>
      <c r="E903" s="441"/>
      <c r="F903" s="441"/>
    </row>
    <row r="904" spans="4:6" s="1" customFormat="1" x14ac:dyDescent="0.25">
      <c r="D904" s="441"/>
      <c r="E904" s="441"/>
      <c r="F904" s="441"/>
    </row>
    <row r="905" spans="4:6" s="1" customFormat="1" x14ac:dyDescent="0.25">
      <c r="D905" s="441"/>
      <c r="E905" s="441"/>
      <c r="F905" s="441"/>
    </row>
    <row r="906" spans="4:6" s="1" customFormat="1" x14ac:dyDescent="0.25">
      <c r="D906" s="441"/>
      <c r="E906" s="441"/>
      <c r="F906" s="441"/>
    </row>
    <row r="907" spans="4:6" s="1" customFormat="1" x14ac:dyDescent="0.25">
      <c r="D907" s="441"/>
      <c r="E907" s="441"/>
      <c r="F907" s="441"/>
    </row>
    <row r="908" spans="4:6" s="1" customFormat="1" x14ac:dyDescent="0.25">
      <c r="D908" s="441"/>
      <c r="E908" s="441"/>
      <c r="F908" s="441"/>
    </row>
    <row r="909" spans="4:6" s="1" customFormat="1" x14ac:dyDescent="0.25">
      <c r="D909" s="441"/>
      <c r="E909" s="441"/>
      <c r="F909" s="441"/>
    </row>
    <row r="910" spans="4:6" s="1" customFormat="1" x14ac:dyDescent="0.25">
      <c r="D910" s="441"/>
      <c r="E910" s="441"/>
      <c r="F910" s="441"/>
    </row>
    <row r="911" spans="4:6" s="1" customFormat="1" x14ac:dyDescent="0.25">
      <c r="D911" s="441"/>
      <c r="E911" s="441"/>
      <c r="F911" s="441"/>
    </row>
    <row r="912" spans="4:6" s="1" customFormat="1" x14ac:dyDescent="0.25">
      <c r="D912" s="441"/>
      <c r="E912" s="441"/>
      <c r="F912" s="441"/>
    </row>
    <row r="913" spans="4:6" s="1" customFormat="1" x14ac:dyDescent="0.25">
      <c r="D913" s="441"/>
      <c r="E913" s="441"/>
      <c r="F913" s="441"/>
    </row>
    <row r="914" spans="4:6" s="1" customFormat="1" x14ac:dyDescent="0.25">
      <c r="D914" s="441"/>
      <c r="E914" s="441"/>
      <c r="F914" s="441"/>
    </row>
    <row r="915" spans="4:6" s="1" customFormat="1" x14ac:dyDescent="0.25">
      <c r="D915" s="441"/>
      <c r="E915" s="441"/>
      <c r="F915" s="441"/>
    </row>
    <row r="916" spans="4:6" s="1" customFormat="1" x14ac:dyDescent="0.25">
      <c r="D916" s="441"/>
      <c r="E916" s="441"/>
      <c r="F916" s="441"/>
    </row>
    <row r="917" spans="4:6" s="1" customFormat="1" x14ac:dyDescent="0.25">
      <c r="D917" s="441"/>
      <c r="E917" s="441"/>
      <c r="F917" s="441"/>
    </row>
    <row r="918" spans="4:6" s="1" customFormat="1" x14ac:dyDescent="0.25">
      <c r="D918" s="441"/>
      <c r="E918" s="441"/>
      <c r="F918" s="441"/>
    </row>
    <row r="919" spans="4:6" s="1" customFormat="1" x14ac:dyDescent="0.25">
      <c r="D919" s="441"/>
      <c r="E919" s="441"/>
      <c r="F919" s="441"/>
    </row>
    <row r="920" spans="4:6" s="1" customFormat="1" x14ac:dyDescent="0.25">
      <c r="D920" s="441"/>
      <c r="E920" s="441"/>
      <c r="F920" s="441"/>
    </row>
    <row r="921" spans="4:6" s="1" customFormat="1" x14ac:dyDescent="0.25">
      <c r="D921" s="441"/>
      <c r="E921" s="441"/>
      <c r="F921" s="441"/>
    </row>
    <row r="922" spans="4:6" s="1" customFormat="1" x14ac:dyDescent="0.25">
      <c r="D922" s="441"/>
      <c r="E922" s="441"/>
      <c r="F922" s="441"/>
    </row>
    <row r="923" spans="4:6" s="1" customFormat="1" x14ac:dyDescent="0.25">
      <c r="D923" s="441"/>
      <c r="E923" s="441"/>
      <c r="F923" s="441"/>
    </row>
    <row r="924" spans="4:6" s="1" customFormat="1" x14ac:dyDescent="0.25">
      <c r="D924" s="441"/>
      <c r="E924" s="441"/>
      <c r="F924" s="441"/>
    </row>
    <row r="925" spans="4:6" s="1" customFormat="1" x14ac:dyDescent="0.25">
      <c r="D925" s="441"/>
      <c r="E925" s="441"/>
      <c r="F925" s="441"/>
    </row>
    <row r="926" spans="4:6" s="1" customFormat="1" x14ac:dyDescent="0.25">
      <c r="D926" s="441"/>
      <c r="E926" s="441"/>
      <c r="F926" s="441"/>
    </row>
    <row r="927" spans="4:6" s="1" customFormat="1" x14ac:dyDescent="0.25">
      <c r="D927" s="441"/>
      <c r="E927" s="441"/>
      <c r="F927" s="441"/>
    </row>
    <row r="928" spans="4:6" s="1" customFormat="1" x14ac:dyDescent="0.25">
      <c r="D928" s="441"/>
      <c r="E928" s="441"/>
      <c r="F928" s="441"/>
    </row>
    <row r="929" spans="4:6" s="1" customFormat="1" x14ac:dyDescent="0.25">
      <c r="D929" s="441"/>
      <c r="E929" s="441"/>
      <c r="F929" s="441"/>
    </row>
    <row r="930" spans="4:6" s="1" customFormat="1" x14ac:dyDescent="0.25">
      <c r="D930" s="441"/>
      <c r="E930" s="441"/>
      <c r="F930" s="441"/>
    </row>
    <row r="931" spans="4:6" s="1" customFormat="1" x14ac:dyDescent="0.25">
      <c r="D931" s="441"/>
      <c r="E931" s="441"/>
      <c r="F931" s="441"/>
    </row>
    <row r="932" spans="4:6" s="1" customFormat="1" x14ac:dyDescent="0.25">
      <c r="D932" s="441"/>
      <c r="E932" s="441"/>
      <c r="F932" s="441"/>
    </row>
    <row r="933" spans="4:6" s="1" customFormat="1" x14ac:dyDescent="0.25">
      <c r="D933" s="441"/>
      <c r="E933" s="441"/>
      <c r="F933" s="441"/>
    </row>
    <row r="934" spans="4:6" s="1" customFormat="1" x14ac:dyDescent="0.25">
      <c r="D934" s="441"/>
      <c r="E934" s="441"/>
      <c r="F934" s="441"/>
    </row>
    <row r="935" spans="4:6" s="1" customFormat="1" x14ac:dyDescent="0.25">
      <c r="D935" s="441"/>
      <c r="E935" s="441"/>
      <c r="F935" s="441"/>
    </row>
    <row r="936" spans="4:6" s="1" customFormat="1" x14ac:dyDescent="0.25">
      <c r="D936" s="441"/>
      <c r="E936" s="441"/>
      <c r="F936" s="441"/>
    </row>
    <row r="937" spans="4:6" s="1" customFormat="1" x14ac:dyDescent="0.25">
      <c r="D937" s="441"/>
      <c r="E937" s="441"/>
      <c r="F937" s="441"/>
    </row>
    <row r="938" spans="4:6" s="1" customFormat="1" x14ac:dyDescent="0.25">
      <c r="D938" s="441"/>
      <c r="E938" s="441"/>
      <c r="F938" s="441"/>
    </row>
    <row r="939" spans="4:6" s="1" customFormat="1" x14ac:dyDescent="0.25">
      <c r="D939" s="441"/>
      <c r="E939" s="441"/>
      <c r="F939" s="441"/>
    </row>
    <row r="940" spans="4:6" s="1" customFormat="1" x14ac:dyDescent="0.25">
      <c r="D940" s="441"/>
      <c r="E940" s="441"/>
      <c r="F940" s="441"/>
    </row>
    <row r="941" spans="4:6" s="1" customFormat="1" x14ac:dyDescent="0.25">
      <c r="D941" s="441"/>
      <c r="E941" s="441"/>
      <c r="F941" s="441"/>
    </row>
    <row r="942" spans="4:6" s="1" customFormat="1" x14ac:dyDescent="0.25">
      <c r="D942" s="441"/>
      <c r="E942" s="441"/>
      <c r="F942" s="441"/>
    </row>
    <row r="943" spans="4:6" s="1" customFormat="1" x14ac:dyDescent="0.25">
      <c r="D943" s="441"/>
      <c r="E943" s="441"/>
      <c r="F943" s="441"/>
    </row>
    <row r="944" spans="4:6" s="1" customFormat="1" x14ac:dyDescent="0.25">
      <c r="D944" s="441"/>
      <c r="E944" s="441"/>
      <c r="F944" s="441"/>
    </row>
    <row r="945" spans="4:6" s="1" customFormat="1" x14ac:dyDescent="0.25">
      <c r="D945" s="441"/>
      <c r="E945" s="441"/>
      <c r="F945" s="441"/>
    </row>
    <row r="946" spans="4:6" s="1" customFormat="1" x14ac:dyDescent="0.25">
      <c r="D946" s="441"/>
      <c r="E946" s="441"/>
      <c r="F946" s="441"/>
    </row>
    <row r="947" spans="4:6" s="1" customFormat="1" x14ac:dyDescent="0.25">
      <c r="D947" s="441"/>
      <c r="E947" s="441"/>
      <c r="F947" s="441"/>
    </row>
    <row r="948" spans="4:6" s="1" customFormat="1" x14ac:dyDescent="0.25">
      <c r="D948" s="441"/>
      <c r="E948" s="441"/>
      <c r="F948" s="441"/>
    </row>
    <row r="949" spans="4:6" s="1" customFormat="1" x14ac:dyDescent="0.25">
      <c r="D949" s="441"/>
      <c r="E949" s="441"/>
      <c r="F949" s="441"/>
    </row>
    <row r="950" spans="4:6" s="1" customFormat="1" x14ac:dyDescent="0.25">
      <c r="D950" s="441"/>
      <c r="E950" s="441"/>
      <c r="F950" s="441"/>
    </row>
    <row r="951" spans="4:6" s="1" customFormat="1" x14ac:dyDescent="0.25">
      <c r="D951" s="441"/>
      <c r="E951" s="441"/>
      <c r="F951" s="441"/>
    </row>
    <row r="952" spans="4:6" s="1" customFormat="1" x14ac:dyDescent="0.25">
      <c r="D952" s="441"/>
      <c r="E952" s="441"/>
      <c r="F952" s="441"/>
    </row>
    <row r="953" spans="4:6" s="1" customFormat="1" x14ac:dyDescent="0.25">
      <c r="D953" s="441"/>
      <c r="E953" s="441"/>
      <c r="F953" s="441"/>
    </row>
    <row r="954" spans="4:6" s="1" customFormat="1" x14ac:dyDescent="0.25">
      <c r="D954" s="441"/>
      <c r="E954" s="441"/>
      <c r="F954" s="441"/>
    </row>
    <row r="955" spans="4:6" s="1" customFormat="1" x14ac:dyDescent="0.25">
      <c r="D955" s="441"/>
      <c r="E955" s="441"/>
      <c r="F955" s="441"/>
    </row>
    <row r="956" spans="4:6" s="1" customFormat="1" x14ac:dyDescent="0.25">
      <c r="D956" s="441"/>
      <c r="E956" s="441"/>
      <c r="F956" s="441"/>
    </row>
    <row r="957" spans="4:6" s="1" customFormat="1" x14ac:dyDescent="0.25">
      <c r="D957" s="441"/>
      <c r="E957" s="441"/>
      <c r="F957" s="441"/>
    </row>
    <row r="958" spans="4:6" s="1" customFormat="1" x14ac:dyDescent="0.25">
      <c r="D958" s="441"/>
      <c r="E958" s="441"/>
      <c r="F958" s="441"/>
    </row>
    <row r="959" spans="4:6" s="1" customFormat="1" x14ac:dyDescent="0.25">
      <c r="D959" s="441"/>
      <c r="E959" s="441"/>
      <c r="F959" s="441"/>
    </row>
    <row r="960" spans="4:6" s="1" customFormat="1" x14ac:dyDescent="0.25">
      <c r="D960" s="441"/>
      <c r="E960" s="441"/>
      <c r="F960" s="441"/>
    </row>
    <row r="961" spans="4:6" s="1" customFormat="1" x14ac:dyDescent="0.25">
      <c r="D961" s="441"/>
      <c r="E961" s="441"/>
      <c r="F961" s="441"/>
    </row>
    <row r="962" spans="4:6" s="1" customFormat="1" x14ac:dyDescent="0.25">
      <c r="D962" s="441"/>
      <c r="E962" s="441"/>
      <c r="F962" s="441"/>
    </row>
    <row r="963" spans="4:6" s="1" customFormat="1" x14ac:dyDescent="0.25">
      <c r="D963" s="441"/>
      <c r="E963" s="441"/>
      <c r="F963" s="441"/>
    </row>
    <row r="964" spans="4:6" s="1" customFormat="1" x14ac:dyDescent="0.25">
      <c r="D964" s="441"/>
      <c r="E964" s="441"/>
      <c r="F964" s="441"/>
    </row>
    <row r="965" spans="4:6" s="1" customFormat="1" x14ac:dyDescent="0.25">
      <c r="D965" s="441"/>
      <c r="E965" s="441"/>
      <c r="F965" s="441"/>
    </row>
    <row r="966" spans="4:6" s="1" customFormat="1" x14ac:dyDescent="0.25">
      <c r="D966" s="441"/>
      <c r="E966" s="441"/>
      <c r="F966" s="441"/>
    </row>
    <row r="967" spans="4:6" s="1" customFormat="1" x14ac:dyDescent="0.25">
      <c r="D967" s="441"/>
      <c r="E967" s="441"/>
      <c r="F967" s="441"/>
    </row>
    <row r="968" spans="4:6" s="1" customFormat="1" x14ac:dyDescent="0.25">
      <c r="D968" s="441"/>
      <c r="E968" s="441"/>
      <c r="F968" s="441"/>
    </row>
    <row r="969" spans="4:6" s="1" customFormat="1" x14ac:dyDescent="0.25">
      <c r="D969" s="441"/>
      <c r="E969" s="441"/>
      <c r="F969" s="441"/>
    </row>
    <row r="970" spans="4:6" s="1" customFormat="1" x14ac:dyDescent="0.25">
      <c r="D970" s="441"/>
      <c r="E970" s="441"/>
      <c r="F970" s="441"/>
    </row>
    <row r="971" spans="4:6" s="1" customFormat="1" x14ac:dyDescent="0.25">
      <c r="D971" s="441"/>
      <c r="E971" s="441"/>
      <c r="F971" s="441"/>
    </row>
    <row r="972" spans="4:6" s="1" customFormat="1" x14ac:dyDescent="0.25">
      <c r="D972" s="441"/>
      <c r="E972" s="441"/>
      <c r="F972" s="441"/>
    </row>
    <row r="973" spans="4:6" s="1" customFormat="1" x14ac:dyDescent="0.25">
      <c r="D973" s="441"/>
      <c r="E973" s="441"/>
      <c r="F973" s="441"/>
    </row>
    <row r="974" spans="4:6" s="1" customFormat="1" x14ac:dyDescent="0.25">
      <c r="D974" s="441"/>
      <c r="E974" s="441"/>
      <c r="F974" s="441"/>
    </row>
    <row r="975" spans="4:6" s="1" customFormat="1" x14ac:dyDescent="0.25">
      <c r="D975" s="441"/>
      <c r="E975" s="441"/>
      <c r="F975" s="441"/>
    </row>
    <row r="976" spans="4:6" s="1" customFormat="1" x14ac:dyDescent="0.25">
      <c r="D976" s="441"/>
      <c r="E976" s="441"/>
      <c r="F976" s="441"/>
    </row>
    <row r="977" spans="4:6" s="1" customFormat="1" x14ac:dyDescent="0.25">
      <c r="D977" s="441"/>
      <c r="E977" s="441"/>
      <c r="F977" s="441"/>
    </row>
    <row r="978" spans="4:6" s="1" customFormat="1" x14ac:dyDescent="0.25">
      <c r="D978" s="441"/>
      <c r="E978" s="441"/>
      <c r="F978" s="441"/>
    </row>
    <row r="979" spans="4:6" s="1" customFormat="1" x14ac:dyDescent="0.25">
      <c r="D979" s="441"/>
      <c r="E979" s="441"/>
      <c r="F979" s="441"/>
    </row>
    <row r="980" spans="4:6" s="1" customFormat="1" x14ac:dyDescent="0.25">
      <c r="D980" s="441"/>
      <c r="E980" s="441"/>
      <c r="F980" s="441"/>
    </row>
    <row r="981" spans="4:6" s="1" customFormat="1" x14ac:dyDescent="0.25">
      <c r="D981" s="441"/>
      <c r="E981" s="441"/>
      <c r="F981" s="441"/>
    </row>
    <row r="982" spans="4:6" s="1" customFormat="1" x14ac:dyDescent="0.25">
      <c r="D982" s="441"/>
      <c r="E982" s="441"/>
      <c r="F982" s="441"/>
    </row>
    <row r="983" spans="4:6" s="1" customFormat="1" x14ac:dyDescent="0.25">
      <c r="D983" s="441"/>
      <c r="E983" s="441"/>
      <c r="F983" s="441"/>
    </row>
    <row r="984" spans="4:6" s="1" customFormat="1" x14ac:dyDescent="0.25">
      <c r="D984" s="441"/>
      <c r="E984" s="441"/>
      <c r="F984" s="441"/>
    </row>
    <row r="985" spans="4:6" s="1" customFormat="1" x14ac:dyDescent="0.25">
      <c r="D985" s="441"/>
      <c r="E985" s="441"/>
      <c r="F985" s="441"/>
    </row>
    <row r="986" spans="4:6" s="1" customFormat="1" x14ac:dyDescent="0.25">
      <c r="D986" s="441"/>
      <c r="E986" s="441"/>
      <c r="F986" s="441"/>
    </row>
    <row r="987" spans="4:6" s="1" customFormat="1" x14ac:dyDescent="0.25">
      <c r="D987" s="441"/>
      <c r="E987" s="441"/>
      <c r="F987" s="441"/>
    </row>
    <row r="988" spans="4:6" s="1" customFormat="1" x14ac:dyDescent="0.25">
      <c r="D988" s="441"/>
      <c r="E988" s="441"/>
      <c r="F988" s="441"/>
    </row>
    <row r="989" spans="4:6" s="1" customFormat="1" x14ac:dyDescent="0.25">
      <c r="D989" s="441"/>
      <c r="E989" s="441"/>
      <c r="F989" s="441"/>
    </row>
    <row r="990" spans="4:6" s="1" customFormat="1" x14ac:dyDescent="0.25">
      <c r="D990" s="441"/>
      <c r="E990" s="441"/>
      <c r="F990" s="441"/>
    </row>
    <row r="991" spans="4:6" s="1" customFormat="1" x14ac:dyDescent="0.25">
      <c r="D991" s="441"/>
      <c r="E991" s="441"/>
      <c r="F991" s="441"/>
    </row>
    <row r="992" spans="4:6" s="1" customFormat="1" x14ac:dyDescent="0.25">
      <c r="D992" s="441"/>
      <c r="E992" s="441"/>
      <c r="F992" s="441"/>
    </row>
    <row r="993" spans="4:6" s="1" customFormat="1" x14ac:dyDescent="0.25">
      <c r="D993" s="441"/>
      <c r="E993" s="441"/>
      <c r="F993" s="441"/>
    </row>
    <row r="994" spans="4:6" s="1" customFormat="1" x14ac:dyDescent="0.25">
      <c r="D994" s="441"/>
      <c r="E994" s="441"/>
      <c r="F994" s="441"/>
    </row>
    <row r="995" spans="4:6" s="1" customFormat="1" x14ac:dyDescent="0.25">
      <c r="D995" s="441"/>
      <c r="E995" s="441"/>
      <c r="F995" s="441"/>
    </row>
    <row r="996" spans="4:6" s="1" customFormat="1" x14ac:dyDescent="0.25">
      <c r="D996" s="441"/>
      <c r="E996" s="441"/>
      <c r="F996" s="441"/>
    </row>
    <row r="997" spans="4:6" s="1" customFormat="1" x14ac:dyDescent="0.25">
      <c r="D997" s="441"/>
      <c r="E997" s="441"/>
      <c r="F997" s="441"/>
    </row>
    <row r="998" spans="4:6" s="1" customFormat="1" x14ac:dyDescent="0.25">
      <c r="D998" s="441"/>
      <c r="E998" s="441"/>
      <c r="F998" s="441"/>
    </row>
    <row r="999" spans="4:6" s="1" customFormat="1" x14ac:dyDescent="0.25">
      <c r="D999" s="441"/>
      <c r="E999" s="441"/>
      <c r="F999" s="441"/>
    </row>
    <row r="1000" spans="4:6" s="1" customFormat="1" x14ac:dyDescent="0.25">
      <c r="D1000" s="441"/>
      <c r="E1000" s="441"/>
      <c r="F1000" s="441"/>
    </row>
    <row r="1001" spans="4:6" s="1" customFormat="1" x14ac:dyDescent="0.25">
      <c r="D1001" s="441"/>
      <c r="E1001" s="441"/>
      <c r="F1001" s="441"/>
    </row>
    <row r="1002" spans="4:6" s="1" customFormat="1" x14ac:dyDescent="0.25">
      <c r="D1002" s="441"/>
      <c r="E1002" s="441"/>
      <c r="F1002" s="441"/>
    </row>
    <row r="1003" spans="4:6" s="1" customFormat="1" x14ac:dyDescent="0.25">
      <c r="D1003" s="441"/>
      <c r="E1003" s="441"/>
      <c r="F1003" s="441"/>
    </row>
    <row r="1004" spans="4:6" s="1" customFormat="1" x14ac:dyDescent="0.25">
      <c r="D1004" s="441"/>
      <c r="E1004" s="441"/>
      <c r="F1004" s="441"/>
    </row>
    <row r="1005" spans="4:6" s="1" customFormat="1" x14ac:dyDescent="0.25">
      <c r="D1005" s="441"/>
      <c r="E1005" s="441"/>
      <c r="F1005" s="441"/>
    </row>
    <row r="1006" spans="4:6" s="1" customFormat="1" x14ac:dyDescent="0.25">
      <c r="D1006" s="441"/>
      <c r="E1006" s="441"/>
      <c r="F1006" s="441"/>
    </row>
    <row r="1007" spans="4:6" s="1" customFormat="1" x14ac:dyDescent="0.25">
      <c r="D1007" s="441"/>
      <c r="E1007" s="441"/>
      <c r="F1007" s="441"/>
    </row>
    <row r="1008" spans="4:6" s="1" customFormat="1" x14ac:dyDescent="0.25">
      <c r="D1008" s="441"/>
      <c r="E1008" s="441"/>
      <c r="F1008" s="441"/>
    </row>
    <row r="1009" spans="4:6" s="1" customFormat="1" x14ac:dyDescent="0.25">
      <c r="D1009" s="441"/>
      <c r="E1009" s="441"/>
      <c r="F1009" s="441"/>
    </row>
    <row r="1010" spans="4:6" s="1" customFormat="1" x14ac:dyDescent="0.25">
      <c r="D1010" s="441"/>
      <c r="E1010" s="441"/>
      <c r="F1010" s="441"/>
    </row>
    <row r="1011" spans="4:6" s="1" customFormat="1" x14ac:dyDescent="0.25">
      <c r="D1011" s="441"/>
      <c r="E1011" s="441"/>
      <c r="F1011" s="441"/>
    </row>
    <row r="1012" spans="4:6" s="1" customFormat="1" x14ac:dyDescent="0.25">
      <c r="D1012" s="441"/>
      <c r="E1012" s="441"/>
      <c r="F1012" s="441"/>
    </row>
    <row r="1013" spans="4:6" s="1" customFormat="1" x14ac:dyDescent="0.25">
      <c r="D1013" s="441"/>
      <c r="E1013" s="441"/>
      <c r="F1013" s="441"/>
    </row>
    <row r="1014" spans="4:6" s="1" customFormat="1" x14ac:dyDescent="0.25">
      <c r="D1014" s="441"/>
      <c r="E1014" s="441"/>
      <c r="F1014" s="441"/>
    </row>
    <row r="1015" spans="4:6" s="1" customFormat="1" x14ac:dyDescent="0.25">
      <c r="D1015" s="441"/>
      <c r="E1015" s="441"/>
      <c r="F1015" s="441"/>
    </row>
    <row r="1016" spans="4:6" s="1" customFormat="1" x14ac:dyDescent="0.25">
      <c r="D1016" s="441"/>
      <c r="E1016" s="441"/>
      <c r="F1016" s="441"/>
    </row>
    <row r="1017" spans="4:6" s="1" customFormat="1" x14ac:dyDescent="0.25">
      <c r="D1017" s="441"/>
      <c r="E1017" s="441"/>
      <c r="F1017" s="441"/>
    </row>
    <row r="1018" spans="4:6" s="1" customFormat="1" x14ac:dyDescent="0.25">
      <c r="D1018" s="441"/>
      <c r="E1018" s="441"/>
      <c r="F1018" s="441"/>
    </row>
    <row r="1019" spans="4:6" s="1" customFormat="1" x14ac:dyDescent="0.25">
      <c r="D1019" s="441"/>
      <c r="E1019" s="441"/>
      <c r="F1019" s="441"/>
    </row>
    <row r="1020" spans="4:6" s="1" customFormat="1" x14ac:dyDescent="0.25">
      <c r="D1020" s="441"/>
      <c r="E1020" s="441"/>
      <c r="F1020" s="441"/>
    </row>
    <row r="1021" spans="4:6" s="1" customFormat="1" x14ac:dyDescent="0.25">
      <c r="D1021" s="441"/>
      <c r="E1021" s="441"/>
      <c r="F1021" s="441"/>
    </row>
    <row r="1022" spans="4:6" s="1" customFormat="1" x14ac:dyDescent="0.25">
      <c r="D1022" s="441"/>
      <c r="E1022" s="441"/>
      <c r="F1022" s="441"/>
    </row>
    <row r="1023" spans="4:6" s="1" customFormat="1" x14ac:dyDescent="0.25">
      <c r="D1023" s="441"/>
      <c r="E1023" s="441"/>
      <c r="F1023" s="441"/>
    </row>
    <row r="1024" spans="4:6" s="1" customFormat="1" x14ac:dyDescent="0.25">
      <c r="D1024" s="441"/>
      <c r="E1024" s="441"/>
      <c r="F1024" s="441"/>
    </row>
    <row r="1025" spans="4:6" s="1" customFormat="1" x14ac:dyDescent="0.25">
      <c r="D1025" s="441"/>
      <c r="E1025" s="441"/>
      <c r="F1025" s="441"/>
    </row>
    <row r="1026" spans="4:6" s="1" customFormat="1" x14ac:dyDescent="0.25">
      <c r="D1026" s="441"/>
      <c r="E1026" s="441"/>
      <c r="F1026" s="441"/>
    </row>
    <row r="1027" spans="4:6" s="1" customFormat="1" x14ac:dyDescent="0.25">
      <c r="D1027" s="441"/>
      <c r="E1027" s="441"/>
      <c r="F1027" s="441"/>
    </row>
    <row r="1028" spans="4:6" s="1" customFormat="1" x14ac:dyDescent="0.25">
      <c r="D1028" s="441"/>
      <c r="E1028" s="441"/>
      <c r="F1028" s="441"/>
    </row>
    <row r="1029" spans="4:6" s="1" customFormat="1" x14ac:dyDescent="0.25">
      <c r="D1029" s="441"/>
      <c r="E1029" s="441"/>
      <c r="F1029" s="441"/>
    </row>
    <row r="1030" spans="4:6" s="1" customFormat="1" x14ac:dyDescent="0.25">
      <c r="D1030" s="441"/>
      <c r="E1030" s="441"/>
      <c r="F1030" s="441"/>
    </row>
    <row r="1031" spans="4:6" s="1" customFormat="1" x14ac:dyDescent="0.25">
      <c r="D1031" s="441"/>
      <c r="E1031" s="441"/>
      <c r="F1031" s="441"/>
    </row>
    <row r="1032" spans="4:6" s="1" customFormat="1" x14ac:dyDescent="0.25">
      <c r="D1032" s="441"/>
      <c r="E1032" s="441"/>
      <c r="F1032" s="441"/>
    </row>
    <row r="1033" spans="4:6" s="1" customFormat="1" x14ac:dyDescent="0.25">
      <c r="D1033" s="441"/>
      <c r="E1033" s="441"/>
      <c r="F1033" s="441"/>
    </row>
    <row r="1034" spans="4:6" s="1" customFormat="1" x14ac:dyDescent="0.25">
      <c r="D1034" s="441"/>
      <c r="E1034" s="441"/>
      <c r="F1034" s="441"/>
    </row>
    <row r="1035" spans="4:6" s="1" customFormat="1" x14ac:dyDescent="0.25">
      <c r="D1035" s="441"/>
      <c r="E1035" s="441"/>
      <c r="F1035" s="441"/>
    </row>
    <row r="1036" spans="4:6" s="1" customFormat="1" x14ac:dyDescent="0.25">
      <c r="D1036" s="441"/>
      <c r="E1036" s="441"/>
      <c r="F1036" s="441"/>
    </row>
    <row r="1037" spans="4:6" s="1" customFormat="1" x14ac:dyDescent="0.25">
      <c r="D1037" s="441"/>
      <c r="E1037" s="441"/>
      <c r="F1037" s="441"/>
    </row>
    <row r="1038" spans="4:6" s="1" customFormat="1" x14ac:dyDescent="0.25">
      <c r="D1038" s="441"/>
      <c r="E1038" s="441"/>
      <c r="F1038" s="441"/>
    </row>
    <row r="1039" spans="4:6" s="1" customFormat="1" x14ac:dyDescent="0.25">
      <c r="D1039" s="441"/>
      <c r="E1039" s="441"/>
      <c r="F1039" s="441"/>
    </row>
    <row r="1040" spans="4:6" s="1" customFormat="1" x14ac:dyDescent="0.25">
      <c r="D1040" s="441"/>
      <c r="E1040" s="441"/>
      <c r="F1040" s="441"/>
    </row>
    <row r="1041" spans="4:6" s="1" customFormat="1" x14ac:dyDescent="0.25">
      <c r="D1041" s="441"/>
      <c r="E1041" s="441"/>
      <c r="F1041" s="441"/>
    </row>
    <row r="1042" spans="4:6" s="1" customFormat="1" x14ac:dyDescent="0.25">
      <c r="D1042" s="441"/>
      <c r="E1042" s="441"/>
      <c r="F1042" s="441"/>
    </row>
    <row r="1043" spans="4:6" s="1" customFormat="1" x14ac:dyDescent="0.25">
      <c r="D1043" s="441"/>
      <c r="E1043" s="441"/>
      <c r="F1043" s="441"/>
    </row>
    <row r="1044" spans="4:6" s="1" customFormat="1" x14ac:dyDescent="0.25">
      <c r="D1044" s="441"/>
      <c r="E1044" s="441"/>
      <c r="F1044" s="441"/>
    </row>
    <row r="1045" spans="4:6" s="1" customFormat="1" x14ac:dyDescent="0.25">
      <c r="D1045" s="441"/>
      <c r="E1045" s="441"/>
      <c r="F1045" s="441"/>
    </row>
    <row r="1046" spans="4:6" s="1" customFormat="1" x14ac:dyDescent="0.25">
      <c r="D1046" s="441"/>
      <c r="E1046" s="441"/>
      <c r="F1046" s="441"/>
    </row>
    <row r="1047" spans="4:6" s="1" customFormat="1" x14ac:dyDescent="0.25">
      <c r="D1047" s="441"/>
      <c r="E1047" s="441"/>
      <c r="F1047" s="441"/>
    </row>
    <row r="1048" spans="4:6" s="1" customFormat="1" x14ac:dyDescent="0.25">
      <c r="D1048" s="441"/>
      <c r="E1048" s="441"/>
      <c r="F1048" s="441"/>
    </row>
    <row r="1049" spans="4:6" s="1" customFormat="1" x14ac:dyDescent="0.25">
      <c r="D1049" s="441"/>
      <c r="E1049" s="441"/>
      <c r="F1049" s="441"/>
    </row>
    <row r="1050" spans="4:6" s="1" customFormat="1" x14ac:dyDescent="0.25">
      <c r="D1050" s="441"/>
      <c r="E1050" s="441"/>
      <c r="F1050" s="441"/>
    </row>
    <row r="1051" spans="4:6" s="1" customFormat="1" x14ac:dyDescent="0.25">
      <c r="D1051" s="441"/>
      <c r="E1051" s="441"/>
      <c r="F1051" s="441"/>
    </row>
    <row r="1052" spans="4:6" s="1" customFormat="1" x14ac:dyDescent="0.25">
      <c r="D1052" s="441"/>
      <c r="E1052" s="441"/>
      <c r="F1052" s="441"/>
    </row>
    <row r="1053" spans="4:6" s="1" customFormat="1" x14ac:dyDescent="0.25">
      <c r="D1053" s="441"/>
      <c r="E1053" s="441"/>
      <c r="F1053" s="441"/>
    </row>
    <row r="1054" spans="4:6" s="1" customFormat="1" x14ac:dyDescent="0.25">
      <c r="D1054" s="441"/>
      <c r="E1054" s="441"/>
      <c r="F1054" s="441"/>
    </row>
    <row r="1055" spans="4:6" s="1" customFormat="1" x14ac:dyDescent="0.25">
      <c r="D1055" s="441"/>
      <c r="E1055" s="441"/>
      <c r="F1055" s="441"/>
    </row>
    <row r="1056" spans="4:6" s="1" customFormat="1" x14ac:dyDescent="0.25">
      <c r="D1056" s="441"/>
      <c r="E1056" s="441"/>
      <c r="F1056" s="441"/>
    </row>
    <row r="1057" spans="4:6" s="1" customFormat="1" x14ac:dyDescent="0.25">
      <c r="D1057" s="441"/>
      <c r="E1057" s="441"/>
      <c r="F1057" s="441"/>
    </row>
    <row r="1058" spans="4:6" s="1" customFormat="1" x14ac:dyDescent="0.25">
      <c r="D1058" s="441"/>
      <c r="E1058" s="441"/>
      <c r="F1058" s="441"/>
    </row>
    <row r="1059" spans="4:6" s="1" customFormat="1" x14ac:dyDescent="0.25">
      <c r="D1059" s="441"/>
      <c r="E1059" s="441"/>
      <c r="F1059" s="441"/>
    </row>
    <row r="1060" spans="4:6" s="1" customFormat="1" x14ac:dyDescent="0.25">
      <c r="D1060" s="441"/>
      <c r="E1060" s="441"/>
      <c r="F1060" s="441"/>
    </row>
    <row r="1061" spans="4:6" s="1" customFormat="1" x14ac:dyDescent="0.25">
      <c r="D1061" s="441"/>
      <c r="E1061" s="441"/>
      <c r="F1061" s="441"/>
    </row>
    <row r="1062" spans="4:6" s="1" customFormat="1" x14ac:dyDescent="0.25">
      <c r="D1062" s="441"/>
      <c r="E1062" s="441"/>
      <c r="F1062" s="441"/>
    </row>
    <row r="1063" spans="4:6" s="1" customFormat="1" x14ac:dyDescent="0.25">
      <c r="D1063" s="441"/>
      <c r="E1063" s="441"/>
      <c r="F1063" s="441"/>
    </row>
    <row r="1064" spans="4:6" s="1" customFormat="1" x14ac:dyDescent="0.25">
      <c r="D1064" s="441"/>
      <c r="E1064" s="441"/>
      <c r="F1064" s="441"/>
    </row>
    <row r="1065" spans="4:6" s="1" customFormat="1" x14ac:dyDescent="0.25">
      <c r="D1065" s="441"/>
      <c r="E1065" s="441"/>
      <c r="F1065" s="441"/>
    </row>
    <row r="1066" spans="4:6" s="1" customFormat="1" x14ac:dyDescent="0.25">
      <c r="D1066" s="441"/>
      <c r="E1066" s="441"/>
      <c r="F1066" s="441"/>
    </row>
    <row r="1067" spans="4:6" s="1" customFormat="1" x14ac:dyDescent="0.25">
      <c r="D1067" s="441"/>
      <c r="E1067" s="441"/>
      <c r="F1067" s="441"/>
    </row>
    <row r="1068" spans="4:6" s="1" customFormat="1" x14ac:dyDescent="0.25">
      <c r="D1068" s="441"/>
      <c r="E1068" s="441"/>
      <c r="F1068" s="441"/>
    </row>
    <row r="1069" spans="4:6" s="1" customFormat="1" x14ac:dyDescent="0.25">
      <c r="D1069" s="441"/>
      <c r="E1069" s="441"/>
      <c r="F1069" s="441"/>
    </row>
    <row r="1070" spans="4:6" s="1" customFormat="1" x14ac:dyDescent="0.25">
      <c r="D1070" s="441"/>
      <c r="E1070" s="441"/>
      <c r="F1070" s="441"/>
    </row>
    <row r="1071" spans="4:6" s="1" customFormat="1" x14ac:dyDescent="0.25">
      <c r="D1071" s="441"/>
      <c r="E1071" s="441"/>
      <c r="F1071" s="441"/>
    </row>
    <row r="1072" spans="4:6" s="1" customFormat="1" x14ac:dyDescent="0.25">
      <c r="D1072" s="441"/>
      <c r="E1072" s="441"/>
      <c r="F1072" s="441"/>
    </row>
    <row r="1073" spans="4:6" s="1" customFormat="1" x14ac:dyDescent="0.25">
      <c r="D1073" s="441"/>
      <c r="E1073" s="441"/>
      <c r="F1073" s="441"/>
    </row>
    <row r="1074" spans="4:6" s="1" customFormat="1" x14ac:dyDescent="0.25">
      <c r="D1074" s="441"/>
      <c r="E1074" s="441"/>
      <c r="F1074" s="441"/>
    </row>
    <row r="1075" spans="4:6" s="1" customFormat="1" x14ac:dyDescent="0.25">
      <c r="D1075" s="441"/>
      <c r="E1075" s="441"/>
      <c r="F1075" s="441"/>
    </row>
    <row r="1076" spans="4:6" s="1" customFormat="1" x14ac:dyDescent="0.25">
      <c r="D1076" s="441"/>
      <c r="E1076" s="441"/>
      <c r="F1076" s="441"/>
    </row>
    <row r="1077" spans="4:6" s="1" customFormat="1" x14ac:dyDescent="0.25">
      <c r="D1077" s="441"/>
      <c r="E1077" s="441"/>
      <c r="F1077" s="441"/>
    </row>
    <row r="1078" spans="4:6" s="1" customFormat="1" x14ac:dyDescent="0.25">
      <c r="D1078" s="441"/>
      <c r="E1078" s="441"/>
      <c r="F1078" s="441"/>
    </row>
    <row r="1079" spans="4:6" s="1" customFormat="1" x14ac:dyDescent="0.25">
      <c r="D1079" s="441"/>
      <c r="E1079" s="441"/>
      <c r="F1079" s="441"/>
    </row>
    <row r="1080" spans="4:6" s="1" customFormat="1" x14ac:dyDescent="0.25">
      <c r="D1080" s="441"/>
      <c r="E1080" s="441"/>
      <c r="F1080" s="441"/>
    </row>
    <row r="1081" spans="4:6" s="1" customFormat="1" x14ac:dyDescent="0.25">
      <c r="D1081" s="441"/>
      <c r="E1081" s="441"/>
      <c r="F1081" s="441"/>
    </row>
    <row r="1082" spans="4:6" s="1" customFormat="1" x14ac:dyDescent="0.25">
      <c r="D1082" s="441"/>
      <c r="E1082" s="441"/>
      <c r="F1082" s="441"/>
    </row>
    <row r="1083" spans="4:6" s="1" customFormat="1" x14ac:dyDescent="0.25">
      <c r="D1083" s="441"/>
      <c r="E1083" s="441"/>
      <c r="F1083" s="441"/>
    </row>
    <row r="1084" spans="4:6" s="1" customFormat="1" x14ac:dyDescent="0.25">
      <c r="D1084" s="441"/>
      <c r="E1084" s="441"/>
      <c r="F1084" s="441"/>
    </row>
    <row r="1085" spans="4:6" s="1" customFormat="1" x14ac:dyDescent="0.25">
      <c r="D1085" s="441"/>
      <c r="E1085" s="441"/>
      <c r="F1085" s="441"/>
    </row>
    <row r="1086" spans="4:6" s="1" customFormat="1" x14ac:dyDescent="0.25">
      <c r="D1086" s="441"/>
      <c r="E1086" s="441"/>
      <c r="F1086" s="441"/>
    </row>
    <row r="1087" spans="4:6" s="1" customFormat="1" x14ac:dyDescent="0.25">
      <c r="D1087" s="441"/>
      <c r="E1087" s="441"/>
      <c r="F1087" s="441"/>
    </row>
    <row r="1088" spans="4:6" s="1" customFormat="1" x14ac:dyDescent="0.25">
      <c r="D1088" s="441"/>
      <c r="E1088" s="441"/>
      <c r="F1088" s="441"/>
    </row>
    <row r="1089" spans="4:6" s="1" customFormat="1" x14ac:dyDescent="0.25">
      <c r="D1089" s="441"/>
      <c r="E1089" s="441"/>
      <c r="F1089" s="441"/>
    </row>
    <row r="1090" spans="4:6" s="1" customFormat="1" x14ac:dyDescent="0.25">
      <c r="D1090" s="441"/>
      <c r="E1090" s="441"/>
      <c r="F1090" s="441"/>
    </row>
    <row r="1091" spans="4:6" s="1" customFormat="1" x14ac:dyDescent="0.25">
      <c r="D1091" s="441"/>
      <c r="E1091" s="441"/>
      <c r="F1091" s="441"/>
    </row>
    <row r="1092" spans="4:6" s="1" customFormat="1" x14ac:dyDescent="0.25">
      <c r="D1092" s="441"/>
      <c r="E1092" s="441"/>
      <c r="F1092" s="441"/>
    </row>
    <row r="1093" spans="4:6" s="1" customFormat="1" x14ac:dyDescent="0.25">
      <c r="D1093" s="441"/>
      <c r="E1093" s="441"/>
      <c r="F1093" s="441"/>
    </row>
    <row r="1094" spans="4:6" s="1" customFormat="1" x14ac:dyDescent="0.25">
      <c r="D1094" s="441"/>
      <c r="E1094" s="441"/>
      <c r="F1094" s="441"/>
    </row>
    <row r="1095" spans="4:6" s="1" customFormat="1" x14ac:dyDescent="0.25">
      <c r="D1095" s="441"/>
      <c r="E1095" s="441"/>
      <c r="F1095" s="441"/>
    </row>
    <row r="1096" spans="4:6" s="1" customFormat="1" x14ac:dyDescent="0.25">
      <c r="D1096" s="441"/>
      <c r="E1096" s="441"/>
      <c r="F1096" s="441"/>
    </row>
    <row r="1097" spans="4:6" s="1" customFormat="1" x14ac:dyDescent="0.25">
      <c r="D1097" s="441"/>
      <c r="E1097" s="441"/>
      <c r="F1097" s="441"/>
    </row>
    <row r="1098" spans="4:6" s="1" customFormat="1" x14ac:dyDescent="0.25">
      <c r="D1098" s="441"/>
      <c r="E1098" s="441"/>
      <c r="F1098" s="441"/>
    </row>
    <row r="1099" spans="4:6" s="1" customFormat="1" x14ac:dyDescent="0.25">
      <c r="D1099" s="441"/>
      <c r="E1099" s="441"/>
      <c r="F1099" s="441"/>
    </row>
    <row r="1100" spans="4:6" s="1" customFormat="1" x14ac:dyDescent="0.25">
      <c r="D1100" s="441"/>
      <c r="E1100" s="441"/>
      <c r="F1100" s="441"/>
    </row>
    <row r="1101" spans="4:6" s="1" customFormat="1" x14ac:dyDescent="0.25">
      <c r="D1101" s="441"/>
      <c r="E1101" s="441"/>
      <c r="F1101" s="441"/>
    </row>
    <row r="1102" spans="4:6" s="1" customFormat="1" x14ac:dyDescent="0.25">
      <c r="D1102" s="441"/>
      <c r="E1102" s="441"/>
      <c r="F1102" s="441"/>
    </row>
    <row r="1103" spans="4:6" s="1" customFormat="1" x14ac:dyDescent="0.25">
      <c r="D1103" s="441"/>
      <c r="E1103" s="441"/>
      <c r="F1103" s="441"/>
    </row>
    <row r="1104" spans="4:6" s="1" customFormat="1" x14ac:dyDescent="0.25">
      <c r="D1104" s="441"/>
      <c r="E1104" s="441"/>
      <c r="F1104" s="441"/>
    </row>
    <row r="1105" spans="4:6" s="1" customFormat="1" x14ac:dyDescent="0.25">
      <c r="D1105" s="441"/>
      <c r="E1105" s="441"/>
      <c r="F1105" s="441"/>
    </row>
    <row r="1106" spans="4:6" s="1" customFormat="1" x14ac:dyDescent="0.25">
      <c r="D1106" s="441"/>
      <c r="E1106" s="441"/>
      <c r="F1106" s="441"/>
    </row>
    <row r="1107" spans="4:6" s="1" customFormat="1" x14ac:dyDescent="0.25">
      <c r="D1107" s="441"/>
      <c r="E1107" s="441"/>
      <c r="F1107" s="441"/>
    </row>
    <row r="1108" spans="4:6" s="1" customFormat="1" x14ac:dyDescent="0.25">
      <c r="D1108" s="441"/>
      <c r="E1108" s="441"/>
      <c r="F1108" s="441"/>
    </row>
    <row r="1109" spans="4:6" s="1" customFormat="1" x14ac:dyDescent="0.25">
      <c r="D1109" s="441"/>
      <c r="E1109" s="441"/>
      <c r="F1109" s="441"/>
    </row>
    <row r="1110" spans="4:6" s="1" customFormat="1" x14ac:dyDescent="0.25">
      <c r="D1110" s="441"/>
      <c r="E1110" s="441"/>
      <c r="F1110" s="441"/>
    </row>
    <row r="1111" spans="4:6" s="1" customFormat="1" x14ac:dyDescent="0.25">
      <c r="D1111" s="441"/>
      <c r="E1111" s="441"/>
      <c r="F1111" s="441"/>
    </row>
    <row r="1112" spans="4:6" s="1" customFormat="1" x14ac:dyDescent="0.25">
      <c r="D1112" s="441"/>
      <c r="E1112" s="441"/>
      <c r="F1112" s="441"/>
    </row>
    <row r="1113" spans="4:6" s="1" customFormat="1" x14ac:dyDescent="0.25">
      <c r="D1113" s="441"/>
      <c r="E1113" s="441"/>
      <c r="F1113" s="441"/>
    </row>
    <row r="1114" spans="4:6" s="1" customFormat="1" x14ac:dyDescent="0.25">
      <c r="D1114" s="441"/>
      <c r="E1114" s="441"/>
      <c r="F1114" s="441"/>
    </row>
    <row r="1115" spans="4:6" s="1" customFormat="1" x14ac:dyDescent="0.25">
      <c r="D1115" s="441"/>
      <c r="E1115" s="441"/>
      <c r="F1115" s="441"/>
    </row>
    <row r="1116" spans="4:6" s="1" customFormat="1" x14ac:dyDescent="0.25">
      <c r="D1116" s="441"/>
      <c r="E1116" s="441"/>
      <c r="F1116" s="441"/>
    </row>
    <row r="1117" spans="4:6" s="1" customFormat="1" x14ac:dyDescent="0.25">
      <c r="D1117" s="441"/>
      <c r="E1117" s="441"/>
      <c r="F1117" s="441"/>
    </row>
    <row r="1118" spans="4:6" s="1" customFormat="1" x14ac:dyDescent="0.25">
      <c r="D1118" s="441"/>
      <c r="E1118" s="441"/>
      <c r="F1118" s="441"/>
    </row>
    <row r="1119" spans="4:6" s="1" customFormat="1" x14ac:dyDescent="0.25">
      <c r="D1119" s="441"/>
      <c r="E1119" s="441"/>
      <c r="F1119" s="441"/>
    </row>
    <row r="1120" spans="4:6" s="1" customFormat="1" x14ac:dyDescent="0.25">
      <c r="D1120" s="441"/>
      <c r="E1120" s="441"/>
      <c r="F1120" s="441"/>
    </row>
    <row r="1121" spans="4:6" s="1" customFormat="1" x14ac:dyDescent="0.25">
      <c r="D1121" s="441"/>
      <c r="E1121" s="441"/>
      <c r="F1121" s="441"/>
    </row>
    <row r="1122" spans="4:6" s="1" customFormat="1" x14ac:dyDescent="0.25">
      <c r="D1122" s="441"/>
      <c r="E1122" s="441"/>
      <c r="F1122" s="441"/>
    </row>
    <row r="1123" spans="4:6" s="1" customFormat="1" x14ac:dyDescent="0.25">
      <c r="D1123" s="441"/>
      <c r="E1123" s="441"/>
      <c r="F1123" s="441"/>
    </row>
    <row r="1124" spans="4:6" s="1" customFormat="1" x14ac:dyDescent="0.25">
      <c r="D1124" s="441"/>
      <c r="E1124" s="441"/>
      <c r="F1124" s="441"/>
    </row>
    <row r="1125" spans="4:6" s="1" customFormat="1" x14ac:dyDescent="0.25">
      <c r="D1125" s="441"/>
      <c r="E1125" s="441"/>
      <c r="F1125" s="441"/>
    </row>
    <row r="1126" spans="4:6" s="1" customFormat="1" x14ac:dyDescent="0.25">
      <c r="D1126" s="441"/>
      <c r="E1126" s="441"/>
      <c r="F1126" s="441"/>
    </row>
    <row r="1127" spans="4:6" s="1" customFormat="1" x14ac:dyDescent="0.25">
      <c r="D1127" s="441"/>
      <c r="E1127" s="441"/>
      <c r="F1127" s="441"/>
    </row>
    <row r="1128" spans="4:6" s="1" customFormat="1" x14ac:dyDescent="0.25">
      <c r="D1128" s="441"/>
      <c r="E1128" s="441"/>
      <c r="F1128" s="441"/>
    </row>
    <row r="1129" spans="4:6" s="1" customFormat="1" x14ac:dyDescent="0.25">
      <c r="D1129" s="441"/>
      <c r="E1129" s="441"/>
      <c r="F1129" s="441"/>
    </row>
    <row r="1130" spans="4:6" s="1" customFormat="1" x14ac:dyDescent="0.25">
      <c r="D1130" s="441"/>
      <c r="E1130" s="441"/>
      <c r="F1130" s="441"/>
    </row>
    <row r="1131" spans="4:6" s="1" customFormat="1" x14ac:dyDescent="0.25">
      <c r="D1131" s="441"/>
      <c r="E1131" s="441"/>
      <c r="F1131" s="441"/>
    </row>
    <row r="1132" spans="4:6" s="1" customFormat="1" x14ac:dyDescent="0.25">
      <c r="D1132" s="441"/>
      <c r="E1132" s="441"/>
      <c r="F1132" s="441"/>
    </row>
    <row r="1133" spans="4:6" s="1" customFormat="1" x14ac:dyDescent="0.25">
      <c r="D1133" s="441"/>
      <c r="E1133" s="441"/>
      <c r="F1133" s="441"/>
    </row>
    <row r="1134" spans="4:6" s="1" customFormat="1" x14ac:dyDescent="0.25">
      <c r="D1134" s="441"/>
      <c r="E1134" s="441"/>
      <c r="F1134" s="441"/>
    </row>
    <row r="1135" spans="4:6" s="1" customFormat="1" x14ac:dyDescent="0.25">
      <c r="D1135" s="441"/>
      <c r="E1135" s="441"/>
      <c r="F1135" s="441"/>
    </row>
    <row r="1136" spans="4:6" s="1" customFormat="1" x14ac:dyDescent="0.25">
      <c r="D1136" s="441"/>
      <c r="E1136" s="441"/>
      <c r="F1136" s="441"/>
    </row>
    <row r="1137" spans="4:6" s="1" customFormat="1" x14ac:dyDescent="0.25">
      <c r="D1137" s="441"/>
      <c r="E1137" s="441"/>
      <c r="F1137" s="441"/>
    </row>
    <row r="1138" spans="4:6" s="1" customFormat="1" x14ac:dyDescent="0.25">
      <c r="D1138" s="441"/>
      <c r="E1138" s="441"/>
      <c r="F1138" s="441"/>
    </row>
    <row r="1139" spans="4:6" s="1" customFormat="1" x14ac:dyDescent="0.25">
      <c r="D1139" s="441"/>
      <c r="E1139" s="441"/>
      <c r="F1139" s="441"/>
    </row>
    <row r="1140" spans="4:6" s="1" customFormat="1" x14ac:dyDescent="0.25">
      <c r="D1140" s="441"/>
      <c r="E1140" s="441"/>
      <c r="F1140" s="441"/>
    </row>
    <row r="1141" spans="4:6" s="1" customFormat="1" x14ac:dyDescent="0.25">
      <c r="D1141" s="441"/>
      <c r="E1141" s="441"/>
      <c r="F1141" s="441"/>
    </row>
    <row r="1142" spans="4:6" s="1" customFormat="1" x14ac:dyDescent="0.25">
      <c r="D1142" s="441"/>
      <c r="E1142" s="441"/>
      <c r="F1142" s="441"/>
    </row>
    <row r="1143" spans="4:6" s="1" customFormat="1" x14ac:dyDescent="0.25">
      <c r="D1143" s="441"/>
      <c r="E1143" s="441"/>
      <c r="F1143" s="441"/>
    </row>
    <row r="1144" spans="4:6" s="1" customFormat="1" x14ac:dyDescent="0.25">
      <c r="D1144" s="441"/>
      <c r="E1144" s="441"/>
      <c r="F1144" s="441"/>
    </row>
    <row r="1145" spans="4:6" s="1" customFormat="1" x14ac:dyDescent="0.25">
      <c r="D1145" s="441"/>
      <c r="E1145" s="441"/>
      <c r="F1145" s="441"/>
    </row>
    <row r="1146" spans="4:6" s="1" customFormat="1" x14ac:dyDescent="0.25">
      <c r="D1146" s="441"/>
      <c r="E1146" s="441"/>
      <c r="F1146" s="441"/>
    </row>
    <row r="1147" spans="4:6" s="1" customFormat="1" x14ac:dyDescent="0.25">
      <c r="D1147" s="441"/>
      <c r="E1147" s="441"/>
      <c r="F1147" s="441"/>
    </row>
    <row r="1148" spans="4:6" s="1" customFormat="1" x14ac:dyDescent="0.25">
      <c r="D1148" s="441"/>
      <c r="E1148" s="441"/>
      <c r="F1148" s="441"/>
    </row>
    <row r="1149" spans="4:6" s="1" customFormat="1" x14ac:dyDescent="0.25">
      <c r="D1149" s="441"/>
      <c r="E1149" s="441"/>
      <c r="F1149" s="441"/>
    </row>
    <row r="1150" spans="4:6" s="1" customFormat="1" x14ac:dyDescent="0.25">
      <c r="D1150" s="441"/>
      <c r="E1150" s="441"/>
      <c r="F1150" s="441"/>
    </row>
    <row r="1151" spans="4:6" s="1" customFormat="1" x14ac:dyDescent="0.25">
      <c r="D1151" s="441"/>
      <c r="E1151" s="441"/>
      <c r="F1151" s="441"/>
    </row>
    <row r="1152" spans="4:6" s="1" customFormat="1" x14ac:dyDescent="0.25">
      <c r="D1152" s="441"/>
      <c r="E1152" s="441"/>
      <c r="F1152" s="441"/>
    </row>
    <row r="1153" spans="4:6" s="1" customFormat="1" x14ac:dyDescent="0.25">
      <c r="D1153" s="441"/>
      <c r="E1153" s="441"/>
      <c r="F1153" s="441"/>
    </row>
    <row r="1154" spans="4:6" s="1" customFormat="1" x14ac:dyDescent="0.25">
      <c r="D1154" s="441"/>
      <c r="E1154" s="441"/>
      <c r="F1154" s="441"/>
    </row>
    <row r="1155" spans="4:6" s="1" customFormat="1" x14ac:dyDescent="0.25">
      <c r="D1155" s="441"/>
      <c r="E1155" s="441"/>
      <c r="F1155" s="441"/>
    </row>
    <row r="1156" spans="4:6" s="1" customFormat="1" x14ac:dyDescent="0.25">
      <c r="D1156" s="441"/>
      <c r="E1156" s="441"/>
      <c r="F1156" s="441"/>
    </row>
    <row r="1157" spans="4:6" s="1" customFormat="1" x14ac:dyDescent="0.25">
      <c r="D1157" s="441"/>
      <c r="E1157" s="441"/>
      <c r="F1157" s="441"/>
    </row>
    <row r="1158" spans="4:6" s="1" customFormat="1" x14ac:dyDescent="0.25">
      <c r="D1158" s="441"/>
      <c r="E1158" s="441"/>
      <c r="F1158" s="441"/>
    </row>
    <row r="1159" spans="4:6" s="1" customFormat="1" x14ac:dyDescent="0.25">
      <c r="D1159" s="441"/>
      <c r="E1159" s="441"/>
      <c r="F1159" s="441"/>
    </row>
    <row r="1160" spans="4:6" s="1" customFormat="1" x14ac:dyDescent="0.25">
      <c r="D1160" s="441"/>
      <c r="E1160" s="441"/>
      <c r="F1160" s="441"/>
    </row>
    <row r="1161" spans="4:6" s="1" customFormat="1" x14ac:dyDescent="0.25">
      <c r="D1161" s="441"/>
      <c r="E1161" s="441"/>
      <c r="F1161" s="441"/>
    </row>
    <row r="1162" spans="4:6" s="1" customFormat="1" x14ac:dyDescent="0.25">
      <c r="D1162" s="441"/>
      <c r="E1162" s="441"/>
      <c r="F1162" s="441"/>
    </row>
    <row r="1163" spans="4:6" s="1" customFormat="1" x14ac:dyDescent="0.25">
      <c r="D1163" s="441"/>
      <c r="E1163" s="441"/>
      <c r="F1163" s="441"/>
    </row>
    <row r="1164" spans="4:6" s="1" customFormat="1" x14ac:dyDescent="0.25">
      <c r="D1164" s="441"/>
      <c r="E1164" s="441"/>
      <c r="F1164" s="441"/>
    </row>
    <row r="1165" spans="4:6" s="1" customFormat="1" x14ac:dyDescent="0.25">
      <c r="D1165" s="441"/>
      <c r="E1165" s="441"/>
      <c r="F1165" s="441"/>
    </row>
    <row r="1166" spans="4:6" s="1" customFormat="1" x14ac:dyDescent="0.25">
      <c r="D1166" s="441"/>
      <c r="E1166" s="441"/>
      <c r="F1166" s="441"/>
    </row>
    <row r="1167" spans="4:6" s="1" customFormat="1" x14ac:dyDescent="0.25">
      <c r="D1167" s="441"/>
      <c r="E1167" s="441"/>
      <c r="F1167" s="441"/>
    </row>
    <row r="1168" spans="4:6" s="1" customFormat="1" x14ac:dyDescent="0.25">
      <c r="D1168" s="441"/>
      <c r="E1168" s="441"/>
      <c r="F1168" s="441"/>
    </row>
    <row r="1169" spans="4:6" s="1" customFormat="1" x14ac:dyDescent="0.25">
      <c r="D1169" s="441"/>
      <c r="E1169" s="441"/>
      <c r="F1169" s="441"/>
    </row>
    <row r="1170" spans="4:6" s="1" customFormat="1" x14ac:dyDescent="0.25">
      <c r="D1170" s="441"/>
      <c r="E1170" s="441"/>
      <c r="F1170" s="441"/>
    </row>
    <row r="1171" spans="4:6" s="1" customFormat="1" x14ac:dyDescent="0.25">
      <c r="D1171" s="441"/>
      <c r="E1171" s="441"/>
      <c r="F1171" s="441"/>
    </row>
    <row r="1172" spans="4:6" s="1" customFormat="1" x14ac:dyDescent="0.25">
      <c r="D1172" s="441"/>
      <c r="E1172" s="441"/>
      <c r="F1172" s="441"/>
    </row>
    <row r="1173" spans="4:6" s="1" customFormat="1" x14ac:dyDescent="0.25">
      <c r="D1173" s="441"/>
      <c r="E1173" s="441"/>
      <c r="F1173" s="441"/>
    </row>
    <row r="1174" spans="4:6" s="1" customFormat="1" x14ac:dyDescent="0.25">
      <c r="D1174" s="441"/>
      <c r="E1174" s="441"/>
      <c r="F1174" s="441"/>
    </row>
    <row r="1175" spans="4:6" s="1" customFormat="1" x14ac:dyDescent="0.25">
      <c r="D1175" s="441"/>
      <c r="E1175" s="441"/>
      <c r="F1175" s="441"/>
    </row>
    <row r="1176" spans="4:6" s="1" customFormat="1" x14ac:dyDescent="0.25">
      <c r="D1176" s="441"/>
      <c r="E1176" s="441"/>
      <c r="F1176" s="441"/>
    </row>
    <row r="1177" spans="4:6" s="1" customFormat="1" x14ac:dyDescent="0.25">
      <c r="D1177" s="441"/>
      <c r="E1177" s="441"/>
      <c r="F1177" s="441"/>
    </row>
    <row r="1178" spans="4:6" s="1" customFormat="1" x14ac:dyDescent="0.25">
      <c r="D1178" s="441"/>
      <c r="E1178" s="441"/>
      <c r="F1178" s="441"/>
    </row>
    <row r="1179" spans="4:6" s="1" customFormat="1" x14ac:dyDescent="0.25">
      <c r="D1179" s="441"/>
      <c r="E1179" s="441"/>
      <c r="F1179" s="441"/>
    </row>
    <row r="1180" spans="4:6" s="1" customFormat="1" x14ac:dyDescent="0.25">
      <c r="D1180" s="441"/>
      <c r="E1180" s="441"/>
      <c r="F1180" s="441"/>
    </row>
    <row r="1181" spans="4:6" s="1" customFormat="1" x14ac:dyDescent="0.25">
      <c r="D1181" s="441"/>
      <c r="E1181" s="441"/>
      <c r="F1181" s="441"/>
    </row>
    <row r="1182" spans="4:6" s="1" customFormat="1" x14ac:dyDescent="0.25">
      <c r="D1182" s="441"/>
      <c r="E1182" s="441"/>
      <c r="F1182" s="441"/>
    </row>
    <row r="1183" spans="4:6" s="1" customFormat="1" x14ac:dyDescent="0.25">
      <c r="D1183" s="441"/>
      <c r="E1183" s="441"/>
      <c r="F1183" s="441"/>
    </row>
    <row r="1184" spans="4:6" s="1" customFormat="1" x14ac:dyDescent="0.25">
      <c r="D1184" s="441"/>
      <c r="E1184" s="441"/>
      <c r="F1184" s="441"/>
    </row>
    <row r="1185" spans="4:6" s="1" customFormat="1" x14ac:dyDescent="0.25">
      <c r="D1185" s="441"/>
      <c r="E1185" s="441"/>
      <c r="F1185" s="441"/>
    </row>
    <row r="1186" spans="4:6" s="1" customFormat="1" x14ac:dyDescent="0.25">
      <c r="D1186" s="441"/>
      <c r="E1186" s="441"/>
      <c r="F1186" s="441"/>
    </row>
    <row r="1187" spans="4:6" s="1" customFormat="1" x14ac:dyDescent="0.25">
      <c r="D1187" s="441"/>
      <c r="E1187" s="441"/>
      <c r="F1187" s="441"/>
    </row>
    <row r="1188" spans="4:6" s="1" customFormat="1" x14ac:dyDescent="0.25">
      <c r="D1188" s="441"/>
      <c r="E1188" s="441"/>
      <c r="F1188" s="441"/>
    </row>
    <row r="1189" spans="4:6" s="1" customFormat="1" x14ac:dyDescent="0.25">
      <c r="D1189" s="441"/>
      <c r="E1189" s="441"/>
      <c r="F1189" s="441"/>
    </row>
    <row r="1190" spans="4:6" s="1" customFormat="1" x14ac:dyDescent="0.25">
      <c r="D1190" s="441"/>
      <c r="E1190" s="441"/>
      <c r="F1190" s="441"/>
    </row>
    <row r="1191" spans="4:6" s="1" customFormat="1" x14ac:dyDescent="0.25">
      <c r="D1191" s="441"/>
      <c r="E1191" s="441"/>
      <c r="F1191" s="441"/>
    </row>
    <row r="1192" spans="4:6" s="1" customFormat="1" x14ac:dyDescent="0.25">
      <c r="D1192" s="441"/>
      <c r="E1192" s="441"/>
      <c r="F1192" s="441"/>
    </row>
    <row r="1193" spans="4:6" s="1" customFormat="1" x14ac:dyDescent="0.25">
      <c r="D1193" s="441"/>
      <c r="E1193" s="441"/>
      <c r="F1193" s="441"/>
    </row>
    <row r="1194" spans="4:6" s="1" customFormat="1" x14ac:dyDescent="0.25">
      <c r="D1194" s="441"/>
      <c r="E1194" s="441"/>
      <c r="F1194" s="441"/>
    </row>
    <row r="1195" spans="4:6" s="1" customFormat="1" x14ac:dyDescent="0.25">
      <c r="D1195" s="441"/>
      <c r="E1195" s="441"/>
      <c r="F1195" s="441"/>
    </row>
    <row r="1196" spans="4:6" s="1" customFormat="1" x14ac:dyDescent="0.25">
      <c r="D1196" s="441"/>
      <c r="E1196" s="441"/>
      <c r="F1196" s="441"/>
    </row>
    <row r="1197" spans="4:6" s="1" customFormat="1" x14ac:dyDescent="0.25">
      <c r="D1197" s="441"/>
      <c r="E1197" s="441"/>
      <c r="F1197" s="441"/>
    </row>
    <row r="1198" spans="4:6" s="1" customFormat="1" x14ac:dyDescent="0.25">
      <c r="D1198" s="441"/>
      <c r="E1198" s="441"/>
      <c r="F1198" s="441"/>
    </row>
    <row r="1199" spans="4:6" s="1" customFormat="1" x14ac:dyDescent="0.25">
      <c r="D1199" s="441"/>
      <c r="E1199" s="441"/>
      <c r="F1199" s="441"/>
    </row>
    <row r="1200" spans="4:6" s="1" customFormat="1" x14ac:dyDescent="0.25">
      <c r="D1200" s="441"/>
      <c r="E1200" s="441"/>
      <c r="F1200" s="441"/>
    </row>
    <row r="1201" spans="4:6" s="1" customFormat="1" x14ac:dyDescent="0.25">
      <c r="D1201" s="441"/>
      <c r="E1201" s="441"/>
      <c r="F1201" s="441"/>
    </row>
    <row r="1202" spans="4:6" s="1" customFormat="1" x14ac:dyDescent="0.25">
      <c r="D1202" s="441"/>
      <c r="E1202" s="441"/>
      <c r="F1202" s="441"/>
    </row>
    <row r="1203" spans="4:6" s="1" customFormat="1" x14ac:dyDescent="0.25">
      <c r="D1203" s="441"/>
      <c r="E1203" s="441"/>
      <c r="F1203" s="441"/>
    </row>
    <row r="1204" spans="4:6" s="1" customFormat="1" x14ac:dyDescent="0.25">
      <c r="D1204" s="441"/>
      <c r="E1204" s="441"/>
      <c r="F1204" s="441"/>
    </row>
    <row r="1205" spans="4:6" s="1" customFormat="1" x14ac:dyDescent="0.25">
      <c r="D1205" s="441"/>
      <c r="E1205" s="441"/>
      <c r="F1205" s="441"/>
    </row>
    <row r="1206" spans="4:6" s="1" customFormat="1" x14ac:dyDescent="0.25">
      <c r="D1206" s="441"/>
      <c r="E1206" s="441"/>
      <c r="F1206" s="441"/>
    </row>
    <row r="1207" spans="4:6" s="1" customFormat="1" x14ac:dyDescent="0.25">
      <c r="D1207" s="441"/>
      <c r="E1207" s="441"/>
      <c r="F1207" s="441"/>
    </row>
    <row r="1208" spans="4:6" s="1" customFormat="1" x14ac:dyDescent="0.25">
      <c r="D1208" s="441"/>
      <c r="E1208" s="441"/>
      <c r="F1208" s="441"/>
    </row>
    <row r="1209" spans="4:6" s="1" customFormat="1" x14ac:dyDescent="0.25">
      <c r="D1209" s="441"/>
      <c r="E1209" s="441"/>
      <c r="F1209" s="441"/>
    </row>
    <row r="1210" spans="4:6" s="1" customFormat="1" x14ac:dyDescent="0.25">
      <c r="D1210" s="441"/>
      <c r="E1210" s="441"/>
      <c r="F1210" s="441"/>
    </row>
    <row r="1211" spans="4:6" s="1" customFormat="1" x14ac:dyDescent="0.25">
      <c r="D1211" s="441"/>
      <c r="E1211" s="441"/>
      <c r="F1211" s="441"/>
    </row>
    <row r="1212" spans="4:6" s="1" customFormat="1" x14ac:dyDescent="0.25">
      <c r="D1212" s="441"/>
      <c r="E1212" s="441"/>
      <c r="F1212" s="441"/>
    </row>
    <row r="1213" spans="4:6" s="1" customFormat="1" x14ac:dyDescent="0.25">
      <c r="D1213" s="441"/>
      <c r="E1213" s="441"/>
      <c r="F1213" s="441"/>
    </row>
    <row r="1214" spans="4:6" s="1" customFormat="1" x14ac:dyDescent="0.25">
      <c r="D1214" s="441"/>
      <c r="E1214" s="441"/>
      <c r="F1214" s="441"/>
    </row>
    <row r="1215" spans="4:6" s="1" customFormat="1" x14ac:dyDescent="0.25">
      <c r="D1215" s="441"/>
      <c r="E1215" s="441"/>
      <c r="F1215" s="441"/>
    </row>
    <row r="1216" spans="4:6" s="1" customFormat="1" x14ac:dyDescent="0.25">
      <c r="D1216" s="441"/>
      <c r="E1216" s="441"/>
      <c r="F1216" s="441"/>
    </row>
    <row r="1217" spans="4:6" s="1" customFormat="1" x14ac:dyDescent="0.25">
      <c r="D1217" s="441"/>
      <c r="E1217" s="441"/>
      <c r="F1217" s="441"/>
    </row>
    <row r="1218" spans="4:6" s="1" customFormat="1" x14ac:dyDescent="0.25">
      <c r="D1218" s="441"/>
      <c r="E1218" s="441"/>
      <c r="F1218" s="441"/>
    </row>
    <row r="1219" spans="4:6" s="1" customFormat="1" x14ac:dyDescent="0.25">
      <c r="D1219" s="441"/>
      <c r="E1219" s="441"/>
      <c r="F1219" s="441"/>
    </row>
    <row r="1220" spans="4:6" s="1" customFormat="1" x14ac:dyDescent="0.25">
      <c r="D1220" s="441"/>
      <c r="E1220" s="441"/>
      <c r="F1220" s="441"/>
    </row>
    <row r="1221" spans="4:6" s="1" customFormat="1" x14ac:dyDescent="0.25">
      <c r="D1221" s="441"/>
      <c r="E1221" s="441"/>
      <c r="F1221" s="441"/>
    </row>
    <row r="1222" spans="4:6" s="1" customFormat="1" x14ac:dyDescent="0.25">
      <c r="D1222" s="441"/>
      <c r="E1222" s="441"/>
      <c r="F1222" s="441"/>
    </row>
    <row r="1223" spans="4:6" s="1" customFormat="1" x14ac:dyDescent="0.25">
      <c r="D1223" s="441"/>
      <c r="E1223" s="441"/>
      <c r="F1223" s="441"/>
    </row>
    <row r="1224" spans="4:6" s="1" customFormat="1" x14ac:dyDescent="0.25">
      <c r="D1224" s="441"/>
      <c r="E1224" s="441"/>
      <c r="F1224" s="441"/>
    </row>
    <row r="1225" spans="4:6" s="1" customFormat="1" x14ac:dyDescent="0.25">
      <c r="D1225" s="441"/>
      <c r="E1225" s="441"/>
      <c r="F1225" s="441"/>
    </row>
    <row r="1226" spans="4:6" s="1" customFormat="1" x14ac:dyDescent="0.25">
      <c r="D1226" s="441"/>
      <c r="E1226" s="441"/>
      <c r="F1226" s="441"/>
    </row>
    <row r="1227" spans="4:6" s="1" customFormat="1" x14ac:dyDescent="0.25">
      <c r="D1227" s="441"/>
      <c r="E1227" s="441"/>
      <c r="F1227" s="441"/>
    </row>
    <row r="1228" spans="4:6" s="1" customFormat="1" x14ac:dyDescent="0.25">
      <c r="D1228" s="441"/>
      <c r="E1228" s="441"/>
      <c r="F1228" s="441"/>
    </row>
    <row r="1229" spans="4:6" s="1" customFormat="1" x14ac:dyDescent="0.25">
      <c r="D1229" s="441"/>
      <c r="E1229" s="441"/>
      <c r="F1229" s="441"/>
    </row>
    <row r="1230" spans="4:6" s="1" customFormat="1" x14ac:dyDescent="0.25">
      <c r="D1230" s="441"/>
      <c r="E1230" s="441"/>
      <c r="F1230" s="441"/>
    </row>
    <row r="1231" spans="4:6" s="1" customFormat="1" x14ac:dyDescent="0.25">
      <c r="D1231" s="441"/>
      <c r="E1231" s="441"/>
      <c r="F1231" s="441"/>
    </row>
    <row r="1232" spans="4:6" s="1" customFormat="1" x14ac:dyDescent="0.25">
      <c r="D1232" s="441"/>
      <c r="E1232" s="441"/>
      <c r="F1232" s="441"/>
    </row>
    <row r="1233" spans="4:6" s="1" customFormat="1" x14ac:dyDescent="0.25">
      <c r="D1233" s="441"/>
      <c r="E1233" s="441"/>
      <c r="F1233" s="441"/>
    </row>
    <row r="1234" spans="4:6" s="1" customFormat="1" x14ac:dyDescent="0.25">
      <c r="D1234" s="441"/>
      <c r="E1234" s="441"/>
      <c r="F1234" s="441"/>
    </row>
    <row r="1235" spans="4:6" s="1" customFormat="1" x14ac:dyDescent="0.25">
      <c r="D1235" s="441"/>
      <c r="E1235" s="441"/>
      <c r="F1235" s="441"/>
    </row>
    <row r="1236" spans="4:6" s="1" customFormat="1" x14ac:dyDescent="0.25">
      <c r="D1236" s="441"/>
      <c r="E1236" s="441"/>
      <c r="F1236" s="441"/>
    </row>
    <row r="1237" spans="4:6" s="1" customFormat="1" x14ac:dyDescent="0.25">
      <c r="D1237" s="441"/>
      <c r="E1237" s="441"/>
      <c r="F1237" s="441"/>
    </row>
    <row r="1238" spans="4:6" s="1" customFormat="1" x14ac:dyDescent="0.25">
      <c r="D1238" s="441"/>
      <c r="E1238" s="441"/>
      <c r="F1238" s="441"/>
    </row>
    <row r="1239" spans="4:6" s="1" customFormat="1" x14ac:dyDescent="0.25">
      <c r="D1239" s="441"/>
      <c r="E1239" s="441"/>
      <c r="F1239" s="441"/>
    </row>
    <row r="1240" spans="4:6" s="1" customFormat="1" x14ac:dyDescent="0.25">
      <c r="D1240" s="441"/>
      <c r="E1240" s="441"/>
      <c r="F1240" s="441"/>
    </row>
    <row r="1241" spans="4:6" s="1" customFormat="1" x14ac:dyDescent="0.25">
      <c r="D1241" s="441"/>
      <c r="E1241" s="441"/>
      <c r="F1241" s="441"/>
    </row>
    <row r="1242" spans="4:6" s="1" customFormat="1" x14ac:dyDescent="0.25">
      <c r="D1242" s="441"/>
      <c r="E1242" s="441"/>
      <c r="F1242" s="441"/>
    </row>
    <row r="1243" spans="4:6" s="1" customFormat="1" x14ac:dyDescent="0.25">
      <c r="D1243" s="441"/>
      <c r="E1243" s="441"/>
      <c r="F1243" s="441"/>
    </row>
    <row r="1244" spans="4:6" s="1" customFormat="1" x14ac:dyDescent="0.25">
      <c r="D1244" s="441"/>
      <c r="E1244" s="441"/>
      <c r="F1244" s="441"/>
    </row>
    <row r="1245" spans="4:6" s="1" customFormat="1" x14ac:dyDescent="0.25">
      <c r="D1245" s="441"/>
      <c r="E1245" s="441"/>
      <c r="F1245" s="441"/>
    </row>
    <row r="1246" spans="4:6" s="1" customFormat="1" x14ac:dyDescent="0.25">
      <c r="D1246" s="441"/>
      <c r="E1246" s="441"/>
      <c r="F1246" s="441"/>
    </row>
    <row r="1247" spans="4:6" s="1" customFormat="1" x14ac:dyDescent="0.25">
      <c r="D1247" s="441"/>
      <c r="E1247" s="441"/>
      <c r="F1247" s="441"/>
    </row>
    <row r="1248" spans="4:6" s="1" customFormat="1" x14ac:dyDescent="0.25">
      <c r="D1248" s="441"/>
      <c r="E1248" s="441"/>
      <c r="F1248" s="441"/>
    </row>
    <row r="1249" spans="4:6" s="1" customFormat="1" x14ac:dyDescent="0.25">
      <c r="D1249" s="441"/>
      <c r="E1249" s="441"/>
      <c r="F1249" s="441"/>
    </row>
    <row r="1250" spans="4:6" s="1" customFormat="1" x14ac:dyDescent="0.25">
      <c r="D1250" s="441"/>
      <c r="E1250" s="441"/>
      <c r="F1250" s="441"/>
    </row>
    <row r="1251" spans="4:6" s="1" customFormat="1" x14ac:dyDescent="0.25">
      <c r="D1251" s="441"/>
      <c r="E1251" s="441"/>
      <c r="F1251" s="441"/>
    </row>
    <row r="1252" spans="4:6" s="1" customFormat="1" x14ac:dyDescent="0.25">
      <c r="D1252" s="441"/>
      <c r="E1252" s="441"/>
      <c r="F1252" s="441"/>
    </row>
    <row r="1253" spans="4:6" s="1" customFormat="1" x14ac:dyDescent="0.25">
      <c r="D1253" s="441"/>
      <c r="E1253" s="441"/>
      <c r="F1253" s="441"/>
    </row>
    <row r="1254" spans="4:6" s="1" customFormat="1" x14ac:dyDescent="0.25">
      <c r="D1254" s="441"/>
      <c r="E1254" s="441"/>
      <c r="F1254" s="441"/>
    </row>
    <row r="1255" spans="4:6" s="1" customFormat="1" x14ac:dyDescent="0.25">
      <c r="D1255" s="441"/>
      <c r="E1255" s="441"/>
      <c r="F1255" s="441"/>
    </row>
    <row r="1256" spans="4:6" s="1" customFormat="1" x14ac:dyDescent="0.25">
      <c r="D1256" s="441"/>
      <c r="E1256" s="441"/>
      <c r="F1256" s="441"/>
    </row>
    <row r="1257" spans="4:6" s="1" customFormat="1" x14ac:dyDescent="0.25">
      <c r="D1257" s="441"/>
      <c r="E1257" s="441"/>
      <c r="F1257" s="441"/>
    </row>
    <row r="1258" spans="4:6" s="1" customFormat="1" x14ac:dyDescent="0.25">
      <c r="D1258" s="441"/>
      <c r="E1258" s="441"/>
      <c r="F1258" s="441"/>
    </row>
    <row r="1259" spans="4:6" s="1" customFormat="1" x14ac:dyDescent="0.25">
      <c r="D1259" s="441"/>
      <c r="E1259" s="441"/>
      <c r="F1259" s="441"/>
    </row>
    <row r="1260" spans="4:6" s="1" customFormat="1" x14ac:dyDescent="0.25">
      <c r="D1260" s="441"/>
      <c r="E1260" s="441"/>
      <c r="F1260" s="441"/>
    </row>
    <row r="1261" spans="4:6" s="1" customFormat="1" x14ac:dyDescent="0.25">
      <c r="D1261" s="441"/>
      <c r="E1261" s="441"/>
      <c r="F1261" s="441"/>
    </row>
    <row r="1262" spans="4:6" s="1" customFormat="1" x14ac:dyDescent="0.25">
      <c r="D1262" s="441"/>
      <c r="E1262" s="441"/>
      <c r="F1262" s="441"/>
    </row>
    <row r="1263" spans="4:6" s="1" customFormat="1" x14ac:dyDescent="0.25">
      <c r="D1263" s="441"/>
      <c r="E1263" s="441"/>
      <c r="F1263" s="441"/>
    </row>
    <row r="1264" spans="4:6" s="1" customFormat="1" x14ac:dyDescent="0.25">
      <c r="D1264" s="441"/>
      <c r="E1264" s="441"/>
      <c r="F1264" s="441"/>
    </row>
    <row r="1265" spans="4:6" s="1" customFormat="1" x14ac:dyDescent="0.25">
      <c r="D1265" s="441"/>
      <c r="E1265" s="441"/>
      <c r="F1265" s="441"/>
    </row>
    <row r="1266" spans="4:6" s="1" customFormat="1" x14ac:dyDescent="0.25">
      <c r="D1266" s="441"/>
      <c r="E1266" s="441"/>
      <c r="F1266" s="441"/>
    </row>
    <row r="1267" spans="4:6" s="1" customFormat="1" x14ac:dyDescent="0.25">
      <c r="D1267" s="441"/>
      <c r="E1267" s="441"/>
      <c r="F1267" s="441"/>
    </row>
    <row r="1268" spans="4:6" s="1" customFormat="1" x14ac:dyDescent="0.25">
      <c r="D1268" s="441"/>
      <c r="E1268" s="441"/>
      <c r="F1268" s="441"/>
    </row>
    <row r="1269" spans="4:6" s="1" customFormat="1" x14ac:dyDescent="0.25">
      <c r="D1269" s="441"/>
      <c r="E1269" s="441"/>
      <c r="F1269" s="441"/>
    </row>
    <row r="1270" spans="4:6" s="1" customFormat="1" x14ac:dyDescent="0.25">
      <c r="D1270" s="441"/>
      <c r="E1270" s="441"/>
      <c r="F1270" s="441"/>
    </row>
    <row r="1271" spans="4:6" s="1" customFormat="1" x14ac:dyDescent="0.25">
      <c r="D1271" s="441"/>
      <c r="E1271" s="441"/>
      <c r="F1271" s="441"/>
    </row>
    <row r="1272" spans="4:6" s="1" customFormat="1" x14ac:dyDescent="0.25">
      <c r="D1272" s="441"/>
      <c r="E1272" s="441"/>
      <c r="F1272" s="441"/>
    </row>
    <row r="1273" spans="4:6" s="1" customFormat="1" x14ac:dyDescent="0.25">
      <c r="D1273" s="441"/>
      <c r="E1273" s="441"/>
      <c r="F1273" s="441"/>
    </row>
    <row r="1274" spans="4:6" s="1" customFormat="1" x14ac:dyDescent="0.25">
      <c r="D1274" s="441"/>
      <c r="E1274" s="441"/>
      <c r="F1274" s="441"/>
    </row>
    <row r="1275" spans="4:6" s="1" customFormat="1" x14ac:dyDescent="0.25">
      <c r="D1275" s="441"/>
      <c r="E1275" s="441"/>
      <c r="F1275" s="441"/>
    </row>
    <row r="1276" spans="4:6" s="1" customFormat="1" x14ac:dyDescent="0.25">
      <c r="D1276" s="441"/>
      <c r="E1276" s="441"/>
      <c r="F1276" s="441"/>
    </row>
    <row r="1277" spans="4:6" s="1" customFormat="1" x14ac:dyDescent="0.25">
      <c r="D1277" s="441"/>
      <c r="E1277" s="441"/>
      <c r="F1277" s="441"/>
    </row>
    <row r="1278" spans="4:6" s="1" customFormat="1" x14ac:dyDescent="0.25">
      <c r="D1278" s="441"/>
      <c r="E1278" s="441"/>
      <c r="F1278" s="441"/>
    </row>
    <row r="1279" spans="4:6" s="1" customFormat="1" x14ac:dyDescent="0.25">
      <c r="D1279" s="441"/>
      <c r="E1279" s="441"/>
      <c r="F1279" s="441"/>
    </row>
    <row r="1280" spans="4:6" s="1" customFormat="1" x14ac:dyDescent="0.25">
      <c r="D1280" s="441"/>
      <c r="E1280" s="441"/>
      <c r="F1280" s="441"/>
    </row>
    <row r="1281" spans="4:6" s="1" customFormat="1" x14ac:dyDescent="0.25">
      <c r="D1281" s="441"/>
      <c r="E1281" s="441"/>
      <c r="F1281" s="441"/>
    </row>
    <row r="1282" spans="4:6" s="1" customFormat="1" x14ac:dyDescent="0.25">
      <c r="D1282" s="441"/>
      <c r="E1282" s="441"/>
      <c r="F1282" s="441"/>
    </row>
    <row r="1283" spans="4:6" s="1" customFormat="1" x14ac:dyDescent="0.25">
      <c r="D1283" s="441"/>
      <c r="E1283" s="441"/>
      <c r="F1283" s="441"/>
    </row>
    <row r="1284" spans="4:6" s="1" customFormat="1" x14ac:dyDescent="0.25">
      <c r="D1284" s="441"/>
      <c r="E1284" s="441"/>
      <c r="F1284" s="441"/>
    </row>
    <row r="1285" spans="4:6" s="1" customFormat="1" x14ac:dyDescent="0.25">
      <c r="D1285" s="441"/>
      <c r="E1285" s="441"/>
      <c r="F1285" s="441"/>
    </row>
    <row r="1286" spans="4:6" s="1" customFormat="1" x14ac:dyDescent="0.25">
      <c r="D1286" s="441"/>
      <c r="E1286" s="441"/>
      <c r="F1286" s="441"/>
    </row>
    <row r="1287" spans="4:6" s="1" customFormat="1" x14ac:dyDescent="0.25">
      <c r="D1287" s="441"/>
      <c r="E1287" s="441"/>
      <c r="F1287" s="441"/>
    </row>
    <row r="1288" spans="4:6" s="1" customFormat="1" x14ac:dyDescent="0.25">
      <c r="D1288" s="441"/>
      <c r="E1288" s="441"/>
      <c r="F1288" s="441"/>
    </row>
    <row r="1289" spans="4:6" s="1" customFormat="1" x14ac:dyDescent="0.25">
      <c r="D1289" s="441"/>
      <c r="E1289" s="441"/>
      <c r="F1289" s="441"/>
    </row>
    <row r="1290" spans="4:6" s="1" customFormat="1" x14ac:dyDescent="0.25">
      <c r="D1290" s="441"/>
      <c r="E1290" s="441"/>
      <c r="F1290" s="441"/>
    </row>
    <row r="1291" spans="4:6" s="1" customFormat="1" x14ac:dyDescent="0.25">
      <c r="D1291" s="441"/>
      <c r="E1291" s="441"/>
      <c r="F1291" s="441"/>
    </row>
    <row r="1292" spans="4:6" s="1" customFormat="1" x14ac:dyDescent="0.25">
      <c r="D1292" s="441"/>
      <c r="E1292" s="441"/>
      <c r="F1292" s="441"/>
    </row>
    <row r="1293" spans="4:6" s="1" customFormat="1" x14ac:dyDescent="0.25">
      <c r="D1293" s="441"/>
      <c r="E1293" s="441"/>
      <c r="F1293" s="441"/>
    </row>
    <row r="1294" spans="4:6" s="1" customFormat="1" x14ac:dyDescent="0.25">
      <c r="D1294" s="441"/>
      <c r="E1294" s="441"/>
      <c r="F1294" s="441"/>
    </row>
    <row r="1295" spans="4:6" s="1" customFormat="1" x14ac:dyDescent="0.25">
      <c r="D1295" s="441"/>
      <c r="E1295" s="441"/>
      <c r="F1295" s="441"/>
    </row>
    <row r="1296" spans="4:6" s="1" customFormat="1" x14ac:dyDescent="0.25">
      <c r="D1296" s="441"/>
      <c r="E1296" s="441"/>
      <c r="F1296" s="441"/>
    </row>
    <row r="1297" spans="4:6" s="1" customFormat="1" x14ac:dyDescent="0.25">
      <c r="D1297" s="441"/>
      <c r="E1297" s="441"/>
      <c r="F1297" s="441"/>
    </row>
    <row r="1298" spans="4:6" s="1" customFormat="1" x14ac:dyDescent="0.25">
      <c r="D1298" s="441"/>
      <c r="E1298" s="441"/>
      <c r="F1298" s="441"/>
    </row>
    <row r="1299" spans="4:6" s="1" customFormat="1" x14ac:dyDescent="0.25">
      <c r="D1299" s="441"/>
      <c r="E1299" s="441"/>
      <c r="F1299" s="441"/>
    </row>
    <row r="1300" spans="4:6" s="1" customFormat="1" x14ac:dyDescent="0.25">
      <c r="D1300" s="441"/>
      <c r="E1300" s="441"/>
      <c r="F1300" s="441"/>
    </row>
    <row r="1301" spans="4:6" s="1" customFormat="1" x14ac:dyDescent="0.25">
      <c r="D1301" s="441"/>
      <c r="E1301" s="441"/>
      <c r="F1301" s="441"/>
    </row>
    <row r="1302" spans="4:6" s="1" customFormat="1" x14ac:dyDescent="0.25">
      <c r="D1302" s="441"/>
      <c r="E1302" s="441"/>
      <c r="F1302" s="441"/>
    </row>
    <row r="1303" spans="4:6" s="1" customFormat="1" x14ac:dyDescent="0.25">
      <c r="D1303" s="441"/>
      <c r="E1303" s="441"/>
      <c r="F1303" s="441"/>
    </row>
    <row r="1304" spans="4:6" s="1" customFormat="1" x14ac:dyDescent="0.25">
      <c r="D1304" s="441"/>
      <c r="E1304" s="441"/>
      <c r="F1304" s="441"/>
    </row>
    <row r="1305" spans="4:6" s="1" customFormat="1" x14ac:dyDescent="0.25">
      <c r="D1305" s="441"/>
      <c r="E1305" s="441"/>
      <c r="F1305" s="441"/>
    </row>
    <row r="1306" spans="4:6" s="1" customFormat="1" x14ac:dyDescent="0.25">
      <c r="D1306" s="441"/>
      <c r="E1306" s="441"/>
      <c r="F1306" s="441"/>
    </row>
    <row r="1307" spans="4:6" s="1" customFormat="1" x14ac:dyDescent="0.25">
      <c r="D1307" s="441"/>
      <c r="E1307" s="441"/>
      <c r="F1307" s="441"/>
    </row>
    <row r="1308" spans="4:6" s="1" customFormat="1" x14ac:dyDescent="0.25">
      <c r="D1308" s="441"/>
      <c r="E1308" s="441"/>
      <c r="F1308" s="441"/>
    </row>
    <row r="1309" spans="4:6" s="1" customFormat="1" x14ac:dyDescent="0.25">
      <c r="D1309" s="441"/>
      <c r="E1309" s="441"/>
      <c r="F1309" s="441"/>
    </row>
    <row r="1310" spans="4:6" s="1" customFormat="1" x14ac:dyDescent="0.25">
      <c r="D1310" s="441"/>
      <c r="E1310" s="441"/>
      <c r="F1310" s="441"/>
    </row>
    <row r="1311" spans="4:6" s="1" customFormat="1" x14ac:dyDescent="0.25">
      <c r="D1311" s="441"/>
      <c r="E1311" s="441"/>
      <c r="F1311" s="441"/>
    </row>
    <row r="1312" spans="4:6" s="1" customFormat="1" x14ac:dyDescent="0.25">
      <c r="D1312" s="441"/>
      <c r="E1312" s="441"/>
      <c r="F1312" s="441"/>
    </row>
    <row r="1313" spans="4:6" s="1" customFormat="1" x14ac:dyDescent="0.25">
      <c r="D1313" s="441"/>
      <c r="E1313" s="441"/>
      <c r="F1313" s="441"/>
    </row>
    <row r="1314" spans="4:6" s="1" customFormat="1" x14ac:dyDescent="0.25">
      <c r="D1314" s="441"/>
      <c r="E1314" s="441"/>
      <c r="F1314" s="441"/>
    </row>
    <row r="1315" spans="4:6" s="1" customFormat="1" x14ac:dyDescent="0.25">
      <c r="D1315" s="441"/>
      <c r="E1315" s="441"/>
      <c r="F1315" s="441"/>
    </row>
    <row r="1316" spans="4:6" s="1" customFormat="1" x14ac:dyDescent="0.25">
      <c r="D1316" s="441"/>
      <c r="E1316" s="441"/>
      <c r="F1316" s="441"/>
    </row>
    <row r="1317" spans="4:6" s="1" customFormat="1" x14ac:dyDescent="0.25">
      <c r="D1317" s="441"/>
      <c r="E1317" s="441"/>
      <c r="F1317" s="441"/>
    </row>
    <row r="1318" spans="4:6" s="1" customFormat="1" x14ac:dyDescent="0.25">
      <c r="D1318" s="441"/>
      <c r="E1318" s="441"/>
      <c r="F1318" s="441"/>
    </row>
    <row r="1319" spans="4:6" s="1" customFormat="1" x14ac:dyDescent="0.25">
      <c r="D1319" s="441"/>
      <c r="E1319" s="441"/>
      <c r="F1319" s="441"/>
    </row>
    <row r="1320" spans="4:6" s="1" customFormat="1" x14ac:dyDescent="0.25">
      <c r="D1320" s="441"/>
      <c r="E1320" s="441"/>
      <c r="F1320" s="441"/>
    </row>
    <row r="1321" spans="4:6" s="1" customFormat="1" x14ac:dyDescent="0.25">
      <c r="D1321" s="441"/>
      <c r="E1321" s="441"/>
      <c r="F1321" s="441"/>
    </row>
    <row r="1322" spans="4:6" s="1" customFormat="1" x14ac:dyDescent="0.25">
      <c r="D1322" s="441"/>
      <c r="E1322" s="441"/>
      <c r="F1322" s="441"/>
    </row>
    <row r="1323" spans="4:6" s="1" customFormat="1" x14ac:dyDescent="0.25">
      <c r="D1323" s="441"/>
      <c r="E1323" s="441"/>
      <c r="F1323" s="441"/>
    </row>
    <row r="1324" spans="4:6" s="1" customFormat="1" x14ac:dyDescent="0.25">
      <c r="D1324" s="441"/>
      <c r="E1324" s="441"/>
      <c r="F1324" s="441"/>
    </row>
    <row r="1325" spans="4:6" s="1" customFormat="1" x14ac:dyDescent="0.25">
      <c r="D1325" s="441"/>
      <c r="E1325" s="441"/>
      <c r="F1325" s="441"/>
    </row>
    <row r="1326" spans="4:6" s="1" customFormat="1" x14ac:dyDescent="0.25">
      <c r="D1326" s="441"/>
      <c r="E1326" s="441"/>
      <c r="F1326" s="441"/>
    </row>
    <row r="1327" spans="4:6" s="1" customFormat="1" x14ac:dyDescent="0.25">
      <c r="D1327" s="441"/>
      <c r="E1327" s="441"/>
      <c r="F1327" s="441"/>
    </row>
    <row r="1328" spans="4:6" s="1" customFormat="1" x14ac:dyDescent="0.25">
      <c r="D1328" s="441"/>
      <c r="E1328" s="441"/>
      <c r="F1328" s="441"/>
    </row>
    <row r="1329" spans="4:6" s="1" customFormat="1" x14ac:dyDescent="0.25">
      <c r="D1329" s="441"/>
      <c r="E1329" s="441"/>
      <c r="F1329" s="441"/>
    </row>
    <row r="1330" spans="4:6" s="1" customFormat="1" x14ac:dyDescent="0.25">
      <c r="D1330" s="441"/>
      <c r="E1330" s="441"/>
      <c r="F1330" s="441"/>
    </row>
    <row r="1331" spans="4:6" s="1" customFormat="1" x14ac:dyDescent="0.25">
      <c r="D1331" s="441"/>
      <c r="E1331" s="441"/>
      <c r="F1331" s="441"/>
    </row>
    <row r="1332" spans="4:6" s="1" customFormat="1" x14ac:dyDescent="0.25">
      <c r="D1332" s="441"/>
      <c r="E1332" s="441"/>
      <c r="F1332" s="441"/>
    </row>
    <row r="1333" spans="4:6" s="1" customFormat="1" x14ac:dyDescent="0.25">
      <c r="D1333" s="441"/>
      <c r="E1333" s="441"/>
      <c r="F1333" s="441"/>
    </row>
    <row r="1334" spans="4:6" s="1" customFormat="1" x14ac:dyDescent="0.25">
      <c r="D1334" s="441"/>
      <c r="E1334" s="441"/>
      <c r="F1334" s="441"/>
    </row>
    <row r="1335" spans="4:6" s="1" customFormat="1" x14ac:dyDescent="0.25">
      <c r="D1335" s="441"/>
      <c r="E1335" s="441"/>
      <c r="F1335" s="441"/>
    </row>
    <row r="1336" spans="4:6" s="1" customFormat="1" x14ac:dyDescent="0.25">
      <c r="D1336" s="441"/>
      <c r="E1336" s="441"/>
      <c r="F1336" s="441"/>
    </row>
    <row r="1337" spans="4:6" s="1" customFormat="1" x14ac:dyDescent="0.25">
      <c r="D1337" s="441"/>
      <c r="E1337" s="441"/>
      <c r="F1337" s="441"/>
    </row>
    <row r="1338" spans="4:6" s="1" customFormat="1" x14ac:dyDescent="0.25">
      <c r="D1338" s="441"/>
      <c r="E1338" s="441"/>
      <c r="F1338" s="441"/>
    </row>
    <row r="1339" spans="4:6" s="1" customFormat="1" x14ac:dyDescent="0.25">
      <c r="D1339" s="441"/>
      <c r="E1339" s="441"/>
      <c r="F1339" s="441"/>
    </row>
    <row r="1340" spans="4:6" s="1" customFormat="1" x14ac:dyDescent="0.25">
      <c r="D1340" s="441"/>
      <c r="E1340" s="441"/>
      <c r="F1340" s="441"/>
    </row>
    <row r="1341" spans="4:6" s="1" customFormat="1" x14ac:dyDescent="0.25">
      <c r="D1341" s="441"/>
      <c r="E1341" s="441"/>
      <c r="F1341" s="441"/>
    </row>
    <row r="1342" spans="4:6" s="1" customFormat="1" x14ac:dyDescent="0.25">
      <c r="D1342" s="441"/>
      <c r="E1342" s="441"/>
      <c r="F1342" s="441"/>
    </row>
    <row r="1343" spans="4:6" s="1" customFormat="1" x14ac:dyDescent="0.25">
      <c r="D1343" s="441"/>
      <c r="E1343" s="441"/>
      <c r="F1343" s="441"/>
    </row>
    <row r="1344" spans="4:6" s="1" customFormat="1" x14ac:dyDescent="0.25">
      <c r="D1344" s="441"/>
      <c r="E1344" s="441"/>
      <c r="F1344" s="441"/>
    </row>
    <row r="1345" spans="4:6" s="1" customFormat="1" x14ac:dyDescent="0.25">
      <c r="D1345" s="441"/>
      <c r="E1345" s="441"/>
      <c r="F1345" s="441"/>
    </row>
    <row r="1346" spans="4:6" s="1" customFormat="1" x14ac:dyDescent="0.25">
      <c r="D1346" s="441"/>
      <c r="E1346" s="441"/>
      <c r="F1346" s="441"/>
    </row>
    <row r="1347" spans="4:6" s="1" customFormat="1" x14ac:dyDescent="0.25">
      <c r="D1347" s="441"/>
      <c r="E1347" s="441"/>
      <c r="F1347" s="441"/>
    </row>
    <row r="1348" spans="4:6" s="1" customFormat="1" x14ac:dyDescent="0.25">
      <c r="D1348" s="441"/>
      <c r="E1348" s="441"/>
      <c r="F1348" s="441"/>
    </row>
    <row r="1349" spans="4:6" s="1" customFormat="1" x14ac:dyDescent="0.25">
      <c r="D1349" s="441"/>
      <c r="E1349" s="441"/>
      <c r="F1349" s="441"/>
    </row>
    <row r="1350" spans="4:6" s="1" customFormat="1" x14ac:dyDescent="0.25">
      <c r="D1350" s="441"/>
      <c r="E1350" s="441"/>
      <c r="F1350" s="441"/>
    </row>
    <row r="1351" spans="4:6" s="1" customFormat="1" x14ac:dyDescent="0.25">
      <c r="D1351" s="441"/>
      <c r="E1351" s="441"/>
      <c r="F1351" s="441"/>
    </row>
    <row r="1352" spans="4:6" s="1" customFormat="1" x14ac:dyDescent="0.25">
      <c r="D1352" s="441"/>
      <c r="E1352" s="441"/>
      <c r="F1352" s="441"/>
    </row>
    <row r="1353" spans="4:6" s="1" customFormat="1" x14ac:dyDescent="0.25">
      <c r="D1353" s="441"/>
      <c r="E1353" s="441"/>
      <c r="F1353" s="441"/>
    </row>
    <row r="1354" spans="4:6" s="1" customFormat="1" x14ac:dyDescent="0.25">
      <c r="D1354" s="441"/>
      <c r="E1354" s="441"/>
      <c r="F1354" s="441"/>
    </row>
    <row r="1355" spans="4:6" s="1" customFormat="1" x14ac:dyDescent="0.25">
      <c r="D1355" s="441"/>
      <c r="E1355" s="441"/>
      <c r="F1355" s="441"/>
    </row>
    <row r="1356" spans="4:6" s="1" customFormat="1" x14ac:dyDescent="0.25">
      <c r="D1356" s="441"/>
      <c r="E1356" s="441"/>
      <c r="F1356" s="441"/>
    </row>
    <row r="1357" spans="4:6" s="1" customFormat="1" x14ac:dyDescent="0.25">
      <c r="D1357" s="441"/>
      <c r="E1357" s="441"/>
      <c r="F1357" s="441"/>
    </row>
    <row r="1358" spans="4:6" s="1" customFormat="1" x14ac:dyDescent="0.25">
      <c r="D1358" s="441"/>
      <c r="E1358" s="441"/>
      <c r="F1358" s="441"/>
    </row>
    <row r="1359" spans="4:6" s="1" customFormat="1" x14ac:dyDescent="0.25">
      <c r="D1359" s="441"/>
      <c r="E1359" s="441"/>
      <c r="F1359" s="441"/>
    </row>
    <row r="1360" spans="4:6" s="1" customFormat="1" x14ac:dyDescent="0.25">
      <c r="D1360" s="441"/>
      <c r="E1360" s="441"/>
      <c r="F1360" s="441"/>
    </row>
    <row r="1361" spans="4:6" s="1" customFormat="1" x14ac:dyDescent="0.25">
      <c r="D1361" s="441"/>
      <c r="E1361" s="441"/>
      <c r="F1361" s="441"/>
    </row>
    <row r="1362" spans="4:6" s="1" customFormat="1" x14ac:dyDescent="0.25">
      <c r="D1362" s="441"/>
      <c r="E1362" s="441"/>
      <c r="F1362" s="441"/>
    </row>
    <row r="1363" spans="4:6" s="1" customFormat="1" x14ac:dyDescent="0.25">
      <c r="D1363" s="441"/>
      <c r="E1363" s="441"/>
      <c r="F1363" s="441"/>
    </row>
    <row r="1364" spans="4:6" s="1" customFormat="1" x14ac:dyDescent="0.25">
      <c r="D1364" s="441"/>
      <c r="E1364" s="441"/>
      <c r="F1364" s="441"/>
    </row>
    <row r="1365" spans="4:6" s="1" customFormat="1" x14ac:dyDescent="0.25">
      <c r="D1365" s="441"/>
      <c r="E1365" s="441"/>
      <c r="F1365" s="441"/>
    </row>
    <row r="1366" spans="4:6" s="1" customFormat="1" x14ac:dyDescent="0.25">
      <c r="D1366" s="441"/>
      <c r="E1366" s="441"/>
      <c r="F1366" s="441"/>
    </row>
    <row r="1367" spans="4:6" s="1" customFormat="1" x14ac:dyDescent="0.25">
      <c r="D1367" s="441"/>
      <c r="E1367" s="441"/>
      <c r="F1367" s="441"/>
    </row>
    <row r="1368" spans="4:6" s="1" customFormat="1" x14ac:dyDescent="0.25">
      <c r="D1368" s="441"/>
      <c r="E1368" s="441"/>
      <c r="F1368" s="441"/>
    </row>
    <row r="1369" spans="4:6" s="1" customFormat="1" x14ac:dyDescent="0.25">
      <c r="D1369" s="441"/>
      <c r="E1369" s="441"/>
      <c r="F1369" s="441"/>
    </row>
    <row r="1370" spans="4:6" s="1" customFormat="1" x14ac:dyDescent="0.25">
      <c r="D1370" s="441"/>
      <c r="E1370" s="441"/>
      <c r="F1370" s="441"/>
    </row>
    <row r="1371" spans="4:6" s="1" customFormat="1" x14ac:dyDescent="0.25">
      <c r="D1371" s="441"/>
      <c r="E1371" s="441"/>
      <c r="F1371" s="441"/>
    </row>
    <row r="1372" spans="4:6" s="1" customFormat="1" x14ac:dyDescent="0.25">
      <c r="D1372" s="441"/>
      <c r="E1372" s="441"/>
      <c r="F1372" s="441"/>
    </row>
    <row r="1373" spans="4:6" s="1" customFormat="1" x14ac:dyDescent="0.25">
      <c r="D1373" s="441"/>
      <c r="E1373" s="441"/>
      <c r="F1373" s="441"/>
    </row>
    <row r="1374" spans="4:6" s="1" customFormat="1" x14ac:dyDescent="0.25">
      <c r="D1374" s="441"/>
      <c r="E1374" s="441"/>
      <c r="F1374" s="441"/>
    </row>
    <row r="1375" spans="4:6" s="1" customFormat="1" x14ac:dyDescent="0.25">
      <c r="D1375" s="441"/>
      <c r="E1375" s="441"/>
      <c r="F1375" s="441"/>
    </row>
    <row r="1376" spans="4:6" s="1" customFormat="1" x14ac:dyDescent="0.25">
      <c r="D1376" s="441"/>
      <c r="E1376" s="441"/>
      <c r="F1376" s="441"/>
    </row>
    <row r="1377" spans="4:6" s="1" customFormat="1" x14ac:dyDescent="0.25">
      <c r="D1377" s="441"/>
      <c r="E1377" s="441"/>
      <c r="F1377" s="441"/>
    </row>
    <row r="1378" spans="4:6" s="1" customFormat="1" x14ac:dyDescent="0.25">
      <c r="D1378" s="441"/>
      <c r="E1378" s="441"/>
      <c r="F1378" s="441"/>
    </row>
    <row r="1379" spans="4:6" s="1" customFormat="1" x14ac:dyDescent="0.25">
      <c r="D1379" s="441"/>
      <c r="E1379" s="441"/>
      <c r="F1379" s="441"/>
    </row>
    <row r="1380" spans="4:6" s="1" customFormat="1" x14ac:dyDescent="0.25">
      <c r="D1380" s="441"/>
      <c r="E1380" s="441"/>
      <c r="F1380" s="441"/>
    </row>
    <row r="1381" spans="4:6" s="1" customFormat="1" x14ac:dyDescent="0.25">
      <c r="D1381" s="441"/>
      <c r="E1381" s="441"/>
      <c r="F1381" s="441"/>
    </row>
    <row r="1382" spans="4:6" s="1" customFormat="1" x14ac:dyDescent="0.25">
      <c r="D1382" s="441"/>
      <c r="E1382" s="441"/>
      <c r="F1382" s="441"/>
    </row>
    <row r="1383" spans="4:6" s="1" customFormat="1" x14ac:dyDescent="0.25">
      <c r="D1383" s="441"/>
      <c r="E1383" s="441"/>
      <c r="F1383" s="441"/>
    </row>
    <row r="1384" spans="4:6" s="1" customFormat="1" x14ac:dyDescent="0.25">
      <c r="D1384" s="441"/>
      <c r="E1384" s="441"/>
      <c r="F1384" s="441"/>
    </row>
    <row r="1385" spans="4:6" s="1" customFormat="1" x14ac:dyDescent="0.25">
      <c r="D1385" s="441"/>
      <c r="E1385" s="441"/>
      <c r="F1385" s="441"/>
    </row>
    <row r="1386" spans="4:6" s="1" customFormat="1" x14ac:dyDescent="0.25">
      <c r="D1386" s="441"/>
      <c r="E1386" s="441"/>
      <c r="F1386" s="441"/>
    </row>
    <row r="1387" spans="4:6" s="1" customFormat="1" x14ac:dyDescent="0.25">
      <c r="D1387" s="441"/>
      <c r="E1387" s="441"/>
      <c r="F1387" s="441"/>
    </row>
    <row r="1388" spans="4:6" s="1" customFormat="1" x14ac:dyDescent="0.25">
      <c r="D1388" s="441"/>
      <c r="E1388" s="441"/>
      <c r="F1388" s="441"/>
    </row>
    <row r="1389" spans="4:6" s="1" customFormat="1" x14ac:dyDescent="0.25">
      <c r="D1389" s="441"/>
      <c r="E1389" s="441"/>
      <c r="F1389" s="441"/>
    </row>
    <row r="1390" spans="4:6" s="1" customFormat="1" x14ac:dyDescent="0.25">
      <c r="D1390" s="441"/>
      <c r="E1390" s="441"/>
      <c r="F1390" s="441"/>
    </row>
    <row r="1391" spans="4:6" s="1" customFormat="1" x14ac:dyDescent="0.25">
      <c r="D1391" s="441"/>
      <c r="E1391" s="441"/>
      <c r="F1391" s="441"/>
    </row>
    <row r="1392" spans="4:6" s="1" customFormat="1" x14ac:dyDescent="0.25">
      <c r="D1392" s="441"/>
      <c r="E1392" s="441"/>
      <c r="F1392" s="441"/>
    </row>
    <row r="1393" spans="4:6" s="1" customFormat="1" x14ac:dyDescent="0.25">
      <c r="D1393" s="441"/>
      <c r="E1393" s="441"/>
      <c r="F1393" s="441"/>
    </row>
    <row r="1394" spans="4:6" s="1" customFormat="1" x14ac:dyDescent="0.25">
      <c r="D1394" s="441"/>
      <c r="E1394" s="441"/>
      <c r="F1394" s="441"/>
    </row>
    <row r="1395" spans="4:6" s="1" customFormat="1" x14ac:dyDescent="0.25">
      <c r="D1395" s="441"/>
      <c r="E1395" s="441"/>
      <c r="F1395" s="441"/>
    </row>
    <row r="1396" spans="4:6" s="1" customFormat="1" x14ac:dyDescent="0.25">
      <c r="D1396" s="441"/>
      <c r="E1396" s="441"/>
      <c r="F1396" s="441"/>
    </row>
    <row r="1397" spans="4:6" s="1" customFormat="1" x14ac:dyDescent="0.25">
      <c r="D1397" s="441"/>
      <c r="E1397" s="441"/>
      <c r="F1397" s="441"/>
    </row>
    <row r="1398" spans="4:6" s="1" customFormat="1" x14ac:dyDescent="0.25">
      <c r="D1398" s="441"/>
      <c r="E1398" s="441"/>
      <c r="F1398" s="441"/>
    </row>
    <row r="1399" spans="4:6" s="1" customFormat="1" x14ac:dyDescent="0.25">
      <c r="D1399" s="441"/>
      <c r="E1399" s="441"/>
      <c r="F1399" s="441"/>
    </row>
    <row r="1400" spans="4:6" s="1" customFormat="1" x14ac:dyDescent="0.25">
      <c r="D1400" s="441"/>
      <c r="E1400" s="441"/>
      <c r="F1400" s="441"/>
    </row>
    <row r="1401" spans="4:6" s="1" customFormat="1" x14ac:dyDescent="0.25">
      <c r="D1401" s="441"/>
      <c r="E1401" s="441"/>
      <c r="F1401" s="441"/>
    </row>
    <row r="1402" spans="4:6" s="1" customFormat="1" x14ac:dyDescent="0.25">
      <c r="D1402" s="441"/>
      <c r="E1402" s="441"/>
      <c r="F1402" s="441"/>
    </row>
    <row r="1403" spans="4:6" s="1" customFormat="1" x14ac:dyDescent="0.25">
      <c r="D1403" s="441"/>
      <c r="E1403" s="441"/>
      <c r="F1403" s="441"/>
    </row>
    <row r="1404" spans="4:6" s="1" customFormat="1" x14ac:dyDescent="0.25">
      <c r="D1404" s="441"/>
      <c r="E1404" s="441"/>
      <c r="F1404" s="441"/>
    </row>
    <row r="1405" spans="4:6" s="1" customFormat="1" x14ac:dyDescent="0.25">
      <c r="D1405" s="441"/>
      <c r="E1405" s="441"/>
      <c r="F1405" s="441"/>
    </row>
    <row r="1406" spans="4:6" s="1" customFormat="1" x14ac:dyDescent="0.25">
      <c r="D1406" s="441"/>
      <c r="E1406" s="441"/>
      <c r="F1406" s="441"/>
    </row>
    <row r="1407" spans="4:6" s="1" customFormat="1" x14ac:dyDescent="0.25">
      <c r="D1407" s="441"/>
      <c r="E1407" s="441"/>
      <c r="F1407" s="441"/>
    </row>
    <row r="1408" spans="4:6" s="1" customFormat="1" x14ac:dyDescent="0.25">
      <c r="D1408" s="441"/>
      <c r="E1408" s="441"/>
      <c r="F1408" s="441"/>
    </row>
    <row r="1409" spans="4:6" s="1" customFormat="1" x14ac:dyDescent="0.25">
      <c r="D1409" s="441"/>
      <c r="E1409" s="441"/>
      <c r="F1409" s="441"/>
    </row>
    <row r="1410" spans="4:6" s="1" customFormat="1" x14ac:dyDescent="0.25">
      <c r="D1410" s="441"/>
      <c r="E1410" s="441"/>
      <c r="F1410" s="441"/>
    </row>
    <row r="1411" spans="4:6" s="1" customFormat="1" x14ac:dyDescent="0.25">
      <c r="D1411" s="441"/>
      <c r="E1411" s="441"/>
      <c r="F1411" s="441"/>
    </row>
    <row r="1412" spans="4:6" s="1" customFormat="1" x14ac:dyDescent="0.25">
      <c r="D1412" s="441"/>
      <c r="E1412" s="441"/>
      <c r="F1412" s="441"/>
    </row>
    <row r="1413" spans="4:6" s="1" customFormat="1" x14ac:dyDescent="0.25">
      <c r="D1413" s="441"/>
      <c r="E1413" s="441"/>
      <c r="F1413" s="441"/>
    </row>
    <row r="1414" spans="4:6" s="1" customFormat="1" x14ac:dyDescent="0.25">
      <c r="D1414" s="441"/>
      <c r="E1414" s="441"/>
      <c r="F1414" s="441"/>
    </row>
    <row r="1415" spans="4:6" s="1" customFormat="1" x14ac:dyDescent="0.25">
      <c r="D1415" s="441"/>
      <c r="E1415" s="441"/>
      <c r="F1415" s="441"/>
    </row>
    <row r="1416" spans="4:6" s="1" customFormat="1" x14ac:dyDescent="0.25">
      <c r="D1416" s="441"/>
      <c r="E1416" s="441"/>
      <c r="F1416" s="441"/>
    </row>
    <row r="1417" spans="4:6" s="1" customFormat="1" x14ac:dyDescent="0.25">
      <c r="D1417" s="441"/>
      <c r="E1417" s="441"/>
      <c r="F1417" s="441"/>
    </row>
    <row r="1418" spans="4:6" s="1" customFormat="1" x14ac:dyDescent="0.25">
      <c r="D1418" s="441"/>
      <c r="E1418" s="441"/>
      <c r="F1418" s="441"/>
    </row>
    <row r="1419" spans="4:6" s="1" customFormat="1" x14ac:dyDescent="0.25">
      <c r="D1419" s="441"/>
      <c r="E1419" s="441"/>
      <c r="F1419" s="441"/>
    </row>
    <row r="1420" spans="4:6" s="1" customFormat="1" x14ac:dyDescent="0.25">
      <c r="D1420" s="441"/>
      <c r="E1420" s="441"/>
      <c r="F1420" s="441"/>
    </row>
    <row r="1421" spans="4:6" s="1" customFormat="1" x14ac:dyDescent="0.25">
      <c r="D1421" s="441"/>
      <c r="E1421" s="441"/>
      <c r="F1421" s="441"/>
    </row>
    <row r="1422" spans="4:6" s="1" customFormat="1" x14ac:dyDescent="0.25">
      <c r="D1422" s="441"/>
      <c r="E1422" s="441"/>
      <c r="F1422" s="441"/>
    </row>
    <row r="1423" spans="4:6" s="1" customFormat="1" x14ac:dyDescent="0.25">
      <c r="D1423" s="441"/>
      <c r="E1423" s="441"/>
      <c r="F1423" s="441"/>
    </row>
    <row r="1424" spans="4:6" s="1" customFormat="1" x14ac:dyDescent="0.25">
      <c r="D1424" s="441"/>
      <c r="E1424" s="441"/>
      <c r="F1424" s="441"/>
    </row>
    <row r="1425" spans="4:6" s="1" customFormat="1" x14ac:dyDescent="0.25">
      <c r="D1425" s="441"/>
      <c r="E1425" s="441"/>
      <c r="F1425" s="441"/>
    </row>
    <row r="1426" spans="4:6" s="1" customFormat="1" x14ac:dyDescent="0.25">
      <c r="D1426" s="441"/>
      <c r="E1426" s="441"/>
      <c r="F1426" s="441"/>
    </row>
    <row r="1427" spans="4:6" s="1" customFormat="1" x14ac:dyDescent="0.25">
      <c r="D1427" s="441"/>
      <c r="E1427" s="441"/>
      <c r="F1427" s="441"/>
    </row>
    <row r="1428" spans="4:6" s="1" customFormat="1" x14ac:dyDescent="0.25">
      <c r="D1428" s="441"/>
      <c r="E1428" s="441"/>
      <c r="F1428" s="441"/>
    </row>
    <row r="1429" spans="4:6" s="1" customFormat="1" x14ac:dyDescent="0.25">
      <c r="D1429" s="441"/>
      <c r="E1429" s="441"/>
      <c r="F1429" s="441"/>
    </row>
    <row r="1430" spans="4:6" s="1" customFormat="1" x14ac:dyDescent="0.25">
      <c r="D1430" s="441"/>
      <c r="E1430" s="441"/>
      <c r="F1430" s="441"/>
    </row>
    <row r="1431" spans="4:6" s="1" customFormat="1" x14ac:dyDescent="0.25">
      <c r="D1431" s="441"/>
      <c r="E1431" s="441"/>
      <c r="F1431" s="441"/>
    </row>
    <row r="1432" spans="4:6" s="1" customFormat="1" x14ac:dyDescent="0.25">
      <c r="D1432" s="441"/>
      <c r="E1432" s="441"/>
      <c r="F1432" s="441"/>
    </row>
    <row r="1433" spans="4:6" s="1" customFormat="1" x14ac:dyDescent="0.25">
      <c r="D1433" s="441"/>
      <c r="E1433" s="441"/>
      <c r="F1433" s="441"/>
    </row>
    <row r="1434" spans="4:6" s="1" customFormat="1" x14ac:dyDescent="0.25">
      <c r="D1434" s="441"/>
      <c r="E1434" s="441"/>
      <c r="F1434" s="441"/>
    </row>
    <row r="1435" spans="4:6" s="1" customFormat="1" x14ac:dyDescent="0.25">
      <c r="D1435" s="441"/>
      <c r="E1435" s="441"/>
      <c r="F1435" s="441"/>
    </row>
    <row r="1436" spans="4:6" s="1" customFormat="1" x14ac:dyDescent="0.25">
      <c r="D1436" s="441"/>
      <c r="E1436" s="441"/>
      <c r="F1436" s="441"/>
    </row>
    <row r="1437" spans="4:6" s="1" customFormat="1" x14ac:dyDescent="0.25">
      <c r="D1437" s="441"/>
      <c r="E1437" s="441"/>
      <c r="F1437" s="441"/>
    </row>
    <row r="1438" spans="4:6" s="1" customFormat="1" x14ac:dyDescent="0.25">
      <c r="D1438" s="441"/>
      <c r="E1438" s="441"/>
      <c r="F1438" s="441"/>
    </row>
    <row r="1439" spans="4:6" s="1" customFormat="1" x14ac:dyDescent="0.25">
      <c r="D1439" s="441"/>
      <c r="E1439" s="441"/>
      <c r="F1439" s="441"/>
    </row>
    <row r="1440" spans="4:6" s="1" customFormat="1" x14ac:dyDescent="0.25">
      <c r="D1440" s="441"/>
      <c r="E1440" s="441"/>
      <c r="F1440" s="441"/>
    </row>
    <row r="1441" spans="4:6" s="1" customFormat="1" x14ac:dyDescent="0.25">
      <c r="D1441" s="441"/>
      <c r="E1441" s="441"/>
      <c r="F1441" s="441"/>
    </row>
    <row r="1442" spans="4:6" s="1" customFormat="1" x14ac:dyDescent="0.25">
      <c r="D1442" s="441"/>
      <c r="E1442" s="441"/>
      <c r="F1442" s="441"/>
    </row>
    <row r="1443" spans="4:6" s="1" customFormat="1" x14ac:dyDescent="0.25">
      <c r="D1443" s="441"/>
      <c r="E1443" s="441"/>
      <c r="F1443" s="441"/>
    </row>
    <row r="1444" spans="4:6" s="1" customFormat="1" x14ac:dyDescent="0.25">
      <c r="D1444" s="441"/>
      <c r="E1444" s="441"/>
      <c r="F1444" s="441"/>
    </row>
    <row r="1445" spans="4:6" s="1" customFormat="1" x14ac:dyDescent="0.25">
      <c r="D1445" s="441"/>
      <c r="E1445" s="441"/>
      <c r="F1445" s="441"/>
    </row>
    <row r="1446" spans="4:6" s="1" customFormat="1" x14ac:dyDescent="0.25">
      <c r="D1446" s="441"/>
      <c r="E1446" s="441"/>
      <c r="F1446" s="441"/>
    </row>
    <row r="1447" spans="4:6" s="1" customFormat="1" x14ac:dyDescent="0.25">
      <c r="D1447" s="441"/>
      <c r="E1447" s="441"/>
      <c r="F1447" s="441"/>
    </row>
    <row r="1448" spans="4:6" s="1" customFormat="1" x14ac:dyDescent="0.25">
      <c r="D1448" s="441"/>
      <c r="E1448" s="441"/>
      <c r="F1448" s="441"/>
    </row>
    <row r="1449" spans="4:6" s="1" customFormat="1" x14ac:dyDescent="0.25">
      <c r="D1449" s="441"/>
      <c r="E1449" s="441"/>
      <c r="F1449" s="441"/>
    </row>
    <row r="1450" spans="4:6" s="1" customFormat="1" x14ac:dyDescent="0.25">
      <c r="D1450" s="441"/>
      <c r="E1450" s="441"/>
      <c r="F1450" s="441"/>
    </row>
    <row r="1451" spans="4:6" s="1" customFormat="1" x14ac:dyDescent="0.25">
      <c r="D1451" s="441"/>
      <c r="E1451" s="441"/>
      <c r="F1451" s="441"/>
    </row>
    <row r="1452" spans="4:6" s="1" customFormat="1" x14ac:dyDescent="0.25">
      <c r="D1452" s="441"/>
      <c r="E1452" s="441"/>
      <c r="F1452" s="441"/>
    </row>
    <row r="1453" spans="4:6" s="1" customFormat="1" x14ac:dyDescent="0.25">
      <c r="D1453" s="441"/>
      <c r="E1453" s="441"/>
      <c r="F1453" s="441"/>
    </row>
    <row r="1454" spans="4:6" s="1" customFormat="1" x14ac:dyDescent="0.25">
      <c r="D1454" s="441"/>
      <c r="E1454" s="441"/>
      <c r="F1454" s="441"/>
    </row>
    <row r="1455" spans="4:6" s="1" customFormat="1" x14ac:dyDescent="0.25">
      <c r="D1455" s="441"/>
      <c r="E1455" s="441"/>
      <c r="F1455" s="441"/>
    </row>
    <row r="1456" spans="4:6" s="1" customFormat="1" x14ac:dyDescent="0.25">
      <c r="D1456" s="441"/>
      <c r="E1456" s="441"/>
      <c r="F1456" s="441"/>
    </row>
    <row r="1457" spans="4:6" s="1" customFormat="1" x14ac:dyDescent="0.25">
      <c r="D1457" s="441"/>
      <c r="E1457" s="441"/>
      <c r="F1457" s="441"/>
    </row>
    <row r="1458" spans="4:6" s="1" customFormat="1" x14ac:dyDescent="0.25">
      <c r="D1458" s="441"/>
      <c r="E1458" s="441"/>
      <c r="F1458" s="441"/>
    </row>
    <row r="1459" spans="4:6" s="1" customFormat="1" x14ac:dyDescent="0.25">
      <c r="D1459" s="441"/>
      <c r="E1459" s="441"/>
      <c r="F1459" s="441"/>
    </row>
    <row r="1460" spans="4:6" s="1" customFormat="1" x14ac:dyDescent="0.25">
      <c r="D1460" s="441"/>
      <c r="E1460" s="441"/>
      <c r="F1460" s="441"/>
    </row>
    <row r="1461" spans="4:6" s="1" customFormat="1" x14ac:dyDescent="0.25">
      <c r="D1461" s="441"/>
      <c r="E1461" s="441"/>
      <c r="F1461" s="441"/>
    </row>
    <row r="1462" spans="4:6" s="1" customFormat="1" x14ac:dyDescent="0.25">
      <c r="D1462" s="441"/>
      <c r="E1462" s="441"/>
      <c r="F1462" s="441"/>
    </row>
    <row r="1463" spans="4:6" s="1" customFormat="1" x14ac:dyDescent="0.25">
      <c r="D1463" s="441"/>
      <c r="E1463" s="441"/>
      <c r="F1463" s="441"/>
    </row>
    <row r="1464" spans="4:6" s="1" customFormat="1" x14ac:dyDescent="0.25">
      <c r="D1464" s="441"/>
      <c r="E1464" s="441"/>
      <c r="F1464" s="441"/>
    </row>
    <row r="1465" spans="4:6" s="1" customFormat="1" x14ac:dyDescent="0.25">
      <c r="D1465" s="441"/>
      <c r="E1465" s="441"/>
      <c r="F1465" s="441"/>
    </row>
    <row r="1466" spans="4:6" s="1" customFormat="1" x14ac:dyDescent="0.25">
      <c r="D1466" s="441"/>
      <c r="E1466" s="441"/>
      <c r="F1466" s="441"/>
    </row>
    <row r="1467" spans="4:6" s="1" customFormat="1" x14ac:dyDescent="0.25">
      <c r="D1467" s="441"/>
      <c r="E1467" s="441"/>
      <c r="F1467" s="441"/>
    </row>
    <row r="1468" spans="4:6" s="1" customFormat="1" x14ac:dyDescent="0.25">
      <c r="D1468" s="441"/>
      <c r="E1468" s="441"/>
      <c r="F1468" s="441"/>
    </row>
    <row r="1469" spans="4:6" s="1" customFormat="1" x14ac:dyDescent="0.25">
      <c r="D1469" s="441"/>
      <c r="E1469" s="441"/>
      <c r="F1469" s="441"/>
    </row>
    <row r="1470" spans="4:6" s="1" customFormat="1" x14ac:dyDescent="0.25">
      <c r="D1470" s="441"/>
      <c r="E1470" s="441"/>
      <c r="F1470" s="441"/>
    </row>
    <row r="1471" spans="4:6" s="1" customFormat="1" x14ac:dyDescent="0.25">
      <c r="D1471" s="441"/>
      <c r="E1471" s="441"/>
      <c r="F1471" s="441"/>
    </row>
    <row r="1472" spans="4:6" s="1" customFormat="1" x14ac:dyDescent="0.25">
      <c r="D1472" s="441"/>
      <c r="E1472" s="441"/>
      <c r="F1472" s="441"/>
    </row>
    <row r="1473" spans="4:6" s="1" customFormat="1" x14ac:dyDescent="0.25">
      <c r="D1473" s="441"/>
      <c r="E1473" s="441"/>
      <c r="F1473" s="441"/>
    </row>
    <row r="1474" spans="4:6" s="1" customFormat="1" x14ac:dyDescent="0.25">
      <c r="D1474" s="441"/>
      <c r="E1474" s="441"/>
      <c r="F1474" s="441"/>
    </row>
    <row r="1475" spans="4:6" s="1" customFormat="1" x14ac:dyDescent="0.25">
      <c r="D1475" s="441"/>
      <c r="E1475" s="441"/>
      <c r="F1475" s="441"/>
    </row>
    <row r="1476" spans="4:6" s="1" customFormat="1" x14ac:dyDescent="0.25">
      <c r="D1476" s="441"/>
      <c r="E1476" s="441"/>
      <c r="F1476" s="441"/>
    </row>
    <row r="1477" spans="4:6" s="1" customFormat="1" x14ac:dyDescent="0.25">
      <c r="D1477" s="441"/>
      <c r="E1477" s="441"/>
      <c r="F1477" s="441"/>
    </row>
    <row r="1478" spans="4:6" s="1" customFormat="1" x14ac:dyDescent="0.25">
      <c r="D1478" s="441"/>
      <c r="E1478" s="441"/>
      <c r="F1478" s="441"/>
    </row>
    <row r="1479" spans="4:6" s="1" customFormat="1" x14ac:dyDescent="0.25">
      <c r="D1479" s="441"/>
      <c r="E1479" s="441"/>
      <c r="F1479" s="441"/>
    </row>
    <row r="1480" spans="4:6" s="1" customFormat="1" x14ac:dyDescent="0.25">
      <c r="D1480" s="441"/>
      <c r="E1480" s="441"/>
      <c r="F1480" s="441"/>
    </row>
    <row r="1481" spans="4:6" s="1" customFormat="1" x14ac:dyDescent="0.25">
      <c r="D1481" s="441"/>
      <c r="E1481" s="441"/>
      <c r="F1481" s="441"/>
    </row>
    <row r="1482" spans="4:6" s="1" customFormat="1" x14ac:dyDescent="0.25">
      <c r="D1482" s="441"/>
      <c r="E1482" s="441"/>
      <c r="F1482" s="441"/>
    </row>
    <row r="1483" spans="4:6" s="1" customFormat="1" x14ac:dyDescent="0.25">
      <c r="D1483" s="441"/>
      <c r="E1483" s="441"/>
      <c r="F1483" s="441"/>
    </row>
    <row r="1484" spans="4:6" s="1" customFormat="1" x14ac:dyDescent="0.25">
      <c r="D1484" s="441"/>
      <c r="E1484" s="441"/>
      <c r="F1484" s="441"/>
    </row>
    <row r="1485" spans="4:6" s="1" customFormat="1" x14ac:dyDescent="0.25">
      <c r="D1485" s="441"/>
      <c r="E1485" s="441"/>
      <c r="F1485" s="441"/>
    </row>
    <row r="1486" spans="4:6" s="1" customFormat="1" x14ac:dyDescent="0.25">
      <c r="D1486" s="441"/>
      <c r="E1486" s="441"/>
      <c r="F1486" s="441"/>
    </row>
    <row r="1487" spans="4:6" s="1" customFormat="1" x14ac:dyDescent="0.25">
      <c r="D1487" s="441"/>
      <c r="E1487" s="441"/>
      <c r="F1487" s="441"/>
    </row>
    <row r="1488" spans="4:6" s="1" customFormat="1" x14ac:dyDescent="0.25">
      <c r="D1488" s="441"/>
      <c r="E1488" s="441"/>
      <c r="F1488" s="441"/>
    </row>
    <row r="1489" spans="4:6" s="1" customFormat="1" x14ac:dyDescent="0.25">
      <c r="D1489" s="441"/>
      <c r="E1489" s="441"/>
      <c r="F1489" s="441"/>
    </row>
    <row r="1490" spans="4:6" s="1" customFormat="1" x14ac:dyDescent="0.25">
      <c r="D1490" s="441"/>
      <c r="E1490" s="441"/>
      <c r="F1490" s="441"/>
    </row>
    <row r="1491" spans="4:6" s="1" customFormat="1" x14ac:dyDescent="0.25">
      <c r="D1491" s="441"/>
      <c r="E1491" s="441"/>
      <c r="F1491" s="441"/>
    </row>
    <row r="1492" spans="4:6" s="1" customFormat="1" x14ac:dyDescent="0.25">
      <c r="D1492" s="441"/>
      <c r="E1492" s="441"/>
      <c r="F1492" s="441"/>
    </row>
    <row r="1493" spans="4:6" s="1" customFormat="1" x14ac:dyDescent="0.25">
      <c r="D1493" s="441"/>
      <c r="E1493" s="441"/>
      <c r="F1493" s="441"/>
    </row>
    <row r="1494" spans="4:6" s="1" customFormat="1" x14ac:dyDescent="0.25">
      <c r="D1494" s="441"/>
      <c r="E1494" s="441"/>
      <c r="F1494" s="441"/>
    </row>
    <row r="1495" spans="4:6" s="1" customFormat="1" x14ac:dyDescent="0.25">
      <c r="D1495" s="441"/>
      <c r="E1495" s="441"/>
      <c r="F1495" s="441"/>
    </row>
    <row r="1496" spans="4:6" s="1" customFormat="1" x14ac:dyDescent="0.25">
      <c r="D1496" s="441"/>
      <c r="E1496" s="441"/>
      <c r="F1496" s="441"/>
    </row>
    <row r="1497" spans="4:6" s="1" customFormat="1" x14ac:dyDescent="0.25">
      <c r="D1497" s="441"/>
      <c r="E1497" s="441"/>
      <c r="F1497" s="441"/>
    </row>
    <row r="1498" spans="4:6" s="1" customFormat="1" x14ac:dyDescent="0.25">
      <c r="D1498" s="441"/>
      <c r="E1498" s="441"/>
      <c r="F1498" s="441"/>
    </row>
    <row r="1499" spans="4:6" s="1" customFormat="1" x14ac:dyDescent="0.25">
      <c r="D1499" s="441"/>
      <c r="E1499" s="441"/>
      <c r="F1499" s="441"/>
    </row>
    <row r="1500" spans="4:6" s="1" customFormat="1" x14ac:dyDescent="0.25">
      <c r="D1500" s="441"/>
      <c r="E1500" s="441"/>
      <c r="F1500" s="441"/>
    </row>
    <row r="1501" spans="4:6" s="1" customFormat="1" x14ac:dyDescent="0.25">
      <c r="D1501" s="441"/>
      <c r="E1501" s="441"/>
      <c r="F1501" s="441"/>
    </row>
    <row r="1502" spans="4:6" s="1" customFormat="1" x14ac:dyDescent="0.25">
      <c r="D1502" s="441"/>
      <c r="E1502" s="441"/>
      <c r="F1502" s="441"/>
    </row>
    <row r="1503" spans="4:6" s="1" customFormat="1" x14ac:dyDescent="0.25">
      <c r="D1503" s="441"/>
      <c r="E1503" s="441"/>
      <c r="F1503" s="441"/>
    </row>
    <row r="1504" spans="4:6" s="1" customFormat="1" x14ac:dyDescent="0.25">
      <c r="D1504" s="441"/>
      <c r="E1504" s="441"/>
      <c r="F1504" s="441"/>
    </row>
    <row r="1505" spans="4:6" s="1" customFormat="1" x14ac:dyDescent="0.25">
      <c r="D1505" s="441"/>
      <c r="E1505" s="441"/>
      <c r="F1505" s="441"/>
    </row>
    <row r="1506" spans="4:6" s="1" customFormat="1" x14ac:dyDescent="0.25">
      <c r="D1506" s="441"/>
      <c r="E1506" s="441"/>
      <c r="F1506" s="441"/>
    </row>
    <row r="1507" spans="4:6" s="1" customFormat="1" x14ac:dyDescent="0.25">
      <c r="D1507" s="441"/>
      <c r="E1507" s="441"/>
      <c r="F1507" s="441"/>
    </row>
    <row r="1508" spans="4:6" s="1" customFormat="1" x14ac:dyDescent="0.25">
      <c r="D1508" s="441"/>
      <c r="E1508" s="441"/>
      <c r="F1508" s="441"/>
    </row>
    <row r="1509" spans="4:6" s="1" customFormat="1" x14ac:dyDescent="0.25">
      <c r="D1509" s="441"/>
      <c r="E1509" s="441"/>
      <c r="F1509" s="441"/>
    </row>
    <row r="1510" spans="4:6" s="1" customFormat="1" x14ac:dyDescent="0.25">
      <c r="D1510" s="441"/>
      <c r="E1510" s="441"/>
      <c r="F1510" s="441"/>
    </row>
    <row r="1511" spans="4:6" s="1" customFormat="1" x14ac:dyDescent="0.25">
      <c r="D1511" s="441"/>
      <c r="E1511" s="441"/>
      <c r="F1511" s="441"/>
    </row>
    <row r="1512" spans="4:6" s="1" customFormat="1" x14ac:dyDescent="0.25">
      <c r="D1512" s="441"/>
      <c r="E1512" s="441"/>
      <c r="F1512" s="441"/>
    </row>
    <row r="1513" spans="4:6" s="1" customFormat="1" x14ac:dyDescent="0.25">
      <c r="D1513" s="441"/>
      <c r="E1513" s="441"/>
      <c r="F1513" s="441"/>
    </row>
    <row r="1514" spans="4:6" s="1" customFormat="1" x14ac:dyDescent="0.25">
      <c r="D1514" s="441"/>
      <c r="E1514" s="441"/>
      <c r="F1514" s="441"/>
    </row>
    <row r="1515" spans="4:6" s="1" customFormat="1" x14ac:dyDescent="0.25">
      <c r="D1515" s="441"/>
      <c r="E1515" s="441"/>
      <c r="F1515" s="441"/>
    </row>
    <row r="1516" spans="4:6" s="1" customFormat="1" x14ac:dyDescent="0.25">
      <c r="D1516" s="441"/>
      <c r="E1516" s="441"/>
      <c r="F1516" s="441"/>
    </row>
    <row r="1517" spans="4:6" s="1" customFormat="1" x14ac:dyDescent="0.25">
      <c r="D1517" s="441"/>
      <c r="E1517" s="441"/>
      <c r="F1517" s="441"/>
    </row>
    <row r="1518" spans="4:6" s="1" customFormat="1" x14ac:dyDescent="0.25">
      <c r="D1518" s="441"/>
      <c r="E1518" s="441"/>
      <c r="F1518" s="441"/>
    </row>
    <row r="1519" spans="4:6" s="1" customFormat="1" x14ac:dyDescent="0.25">
      <c r="D1519" s="441"/>
      <c r="E1519" s="441"/>
      <c r="F1519" s="441"/>
    </row>
    <row r="1520" spans="4:6" s="1" customFormat="1" x14ac:dyDescent="0.25">
      <c r="D1520" s="441"/>
      <c r="E1520" s="441"/>
      <c r="F1520" s="441"/>
    </row>
    <row r="1521" spans="4:6" s="1" customFormat="1" x14ac:dyDescent="0.25">
      <c r="D1521" s="441"/>
      <c r="E1521" s="441"/>
      <c r="F1521" s="441"/>
    </row>
    <row r="1522" spans="4:6" s="1" customFormat="1" x14ac:dyDescent="0.25">
      <c r="D1522" s="441"/>
      <c r="E1522" s="441"/>
      <c r="F1522" s="441"/>
    </row>
    <row r="1523" spans="4:6" s="1" customFormat="1" x14ac:dyDescent="0.25">
      <c r="D1523" s="441"/>
      <c r="E1523" s="441"/>
      <c r="F1523" s="441"/>
    </row>
    <row r="1524" spans="4:6" s="1" customFormat="1" x14ac:dyDescent="0.25">
      <c r="D1524" s="441"/>
      <c r="E1524" s="441"/>
      <c r="F1524" s="441"/>
    </row>
    <row r="1525" spans="4:6" s="1" customFormat="1" x14ac:dyDescent="0.25">
      <c r="D1525" s="441"/>
      <c r="E1525" s="441"/>
      <c r="F1525" s="441"/>
    </row>
    <row r="1526" spans="4:6" s="1" customFormat="1" x14ac:dyDescent="0.25">
      <c r="D1526" s="441"/>
      <c r="E1526" s="441"/>
      <c r="F1526" s="441"/>
    </row>
    <row r="1527" spans="4:6" s="1" customFormat="1" x14ac:dyDescent="0.25">
      <c r="D1527" s="441"/>
      <c r="E1527" s="441"/>
      <c r="F1527" s="441"/>
    </row>
    <row r="1528" spans="4:6" s="1" customFormat="1" x14ac:dyDescent="0.25">
      <c r="D1528" s="441"/>
      <c r="E1528" s="441"/>
      <c r="F1528" s="441"/>
    </row>
    <row r="1529" spans="4:6" s="1" customFormat="1" x14ac:dyDescent="0.25">
      <c r="D1529" s="441"/>
      <c r="E1529" s="441"/>
      <c r="F1529" s="441"/>
    </row>
    <row r="1530" spans="4:6" s="1" customFormat="1" x14ac:dyDescent="0.25">
      <c r="D1530" s="441"/>
      <c r="E1530" s="441"/>
      <c r="F1530" s="441"/>
    </row>
    <row r="1531" spans="4:6" s="1" customFormat="1" x14ac:dyDescent="0.25">
      <c r="D1531" s="441"/>
      <c r="E1531" s="441"/>
      <c r="F1531" s="441"/>
    </row>
    <row r="1532" spans="4:6" s="1" customFormat="1" x14ac:dyDescent="0.25">
      <c r="D1532" s="441"/>
      <c r="E1532" s="441"/>
      <c r="F1532" s="441"/>
    </row>
    <row r="1533" spans="4:6" s="1" customFormat="1" x14ac:dyDescent="0.25">
      <c r="D1533" s="441"/>
      <c r="E1533" s="441"/>
      <c r="F1533" s="441"/>
    </row>
    <row r="1534" spans="4:6" s="1" customFormat="1" x14ac:dyDescent="0.25">
      <c r="D1534" s="441"/>
      <c r="E1534" s="441"/>
      <c r="F1534" s="441"/>
    </row>
    <row r="1535" spans="4:6" s="1" customFormat="1" x14ac:dyDescent="0.25">
      <c r="D1535" s="441"/>
      <c r="E1535" s="441"/>
      <c r="F1535" s="441"/>
    </row>
    <row r="1536" spans="4:6" s="1" customFormat="1" x14ac:dyDescent="0.25">
      <c r="D1536" s="441"/>
      <c r="E1536" s="441"/>
      <c r="F1536" s="441"/>
    </row>
    <row r="1537" spans="4:6" s="1" customFormat="1" x14ac:dyDescent="0.25">
      <c r="D1537" s="441"/>
      <c r="E1537" s="441"/>
      <c r="F1537" s="441"/>
    </row>
    <row r="1538" spans="4:6" s="1" customFormat="1" x14ac:dyDescent="0.25">
      <c r="D1538" s="441"/>
      <c r="E1538" s="441"/>
      <c r="F1538" s="441"/>
    </row>
    <row r="1539" spans="4:6" s="1" customFormat="1" x14ac:dyDescent="0.25">
      <c r="D1539" s="441"/>
      <c r="E1539" s="441"/>
      <c r="F1539" s="441"/>
    </row>
    <row r="1540" spans="4:6" s="1" customFormat="1" x14ac:dyDescent="0.25">
      <c r="D1540" s="441"/>
      <c r="E1540" s="441"/>
      <c r="F1540" s="441"/>
    </row>
    <row r="1541" spans="4:6" s="1" customFormat="1" x14ac:dyDescent="0.25">
      <c r="D1541" s="441"/>
      <c r="E1541" s="441"/>
      <c r="F1541" s="441"/>
    </row>
    <row r="1542" spans="4:6" s="1" customFormat="1" x14ac:dyDescent="0.25">
      <c r="D1542" s="441"/>
      <c r="E1542" s="441"/>
      <c r="F1542" s="441"/>
    </row>
    <row r="1543" spans="4:6" s="1" customFormat="1" x14ac:dyDescent="0.25">
      <c r="D1543" s="441"/>
      <c r="E1543" s="441"/>
      <c r="F1543" s="441"/>
    </row>
    <row r="1544" spans="4:6" s="1" customFormat="1" x14ac:dyDescent="0.25">
      <c r="D1544" s="441"/>
      <c r="E1544" s="441"/>
      <c r="F1544" s="441"/>
    </row>
    <row r="1545" spans="4:6" s="1" customFormat="1" x14ac:dyDescent="0.25">
      <c r="D1545" s="441"/>
      <c r="E1545" s="441"/>
      <c r="F1545" s="441"/>
    </row>
    <row r="1546" spans="4:6" s="1" customFormat="1" x14ac:dyDescent="0.25">
      <c r="D1546" s="441"/>
      <c r="E1546" s="441"/>
      <c r="F1546" s="441"/>
    </row>
    <row r="1547" spans="4:6" s="1" customFormat="1" x14ac:dyDescent="0.25">
      <c r="D1547" s="441"/>
      <c r="E1547" s="441"/>
      <c r="F1547" s="441"/>
    </row>
    <row r="1548" spans="4:6" s="1" customFormat="1" x14ac:dyDescent="0.25">
      <c r="D1548" s="441"/>
      <c r="E1548" s="441"/>
      <c r="F1548" s="441"/>
    </row>
    <row r="1549" spans="4:6" s="1" customFormat="1" x14ac:dyDescent="0.25">
      <c r="D1549" s="441"/>
      <c r="E1549" s="441"/>
      <c r="F1549" s="441"/>
    </row>
    <row r="1550" spans="4:6" s="1" customFormat="1" x14ac:dyDescent="0.25">
      <c r="D1550" s="441"/>
      <c r="E1550" s="441"/>
      <c r="F1550" s="441"/>
    </row>
    <row r="1551" spans="4:6" s="1" customFormat="1" x14ac:dyDescent="0.25">
      <c r="D1551" s="441"/>
      <c r="E1551" s="441"/>
      <c r="F1551" s="441"/>
    </row>
    <row r="1552" spans="4:6" s="1" customFormat="1" x14ac:dyDescent="0.25">
      <c r="D1552" s="441"/>
      <c r="E1552" s="441"/>
      <c r="F1552" s="441"/>
    </row>
    <row r="1553" spans="4:6" s="1" customFormat="1" x14ac:dyDescent="0.25">
      <c r="D1553" s="441"/>
      <c r="E1553" s="441"/>
      <c r="F1553" s="441"/>
    </row>
    <row r="1554" spans="4:6" s="1" customFormat="1" x14ac:dyDescent="0.25">
      <c r="D1554" s="441"/>
      <c r="E1554" s="441"/>
      <c r="F1554" s="441"/>
    </row>
    <row r="1555" spans="4:6" s="1" customFormat="1" x14ac:dyDescent="0.25">
      <c r="D1555" s="441"/>
      <c r="E1555" s="441"/>
      <c r="F1555" s="441"/>
    </row>
    <row r="1556" spans="4:6" s="1" customFormat="1" x14ac:dyDescent="0.25">
      <c r="D1556" s="441"/>
      <c r="E1556" s="441"/>
      <c r="F1556" s="441"/>
    </row>
    <row r="1557" spans="4:6" s="1" customFormat="1" x14ac:dyDescent="0.25">
      <c r="D1557" s="441"/>
      <c r="E1557" s="441"/>
      <c r="F1557" s="441"/>
    </row>
    <row r="1558" spans="4:6" s="1" customFormat="1" x14ac:dyDescent="0.25">
      <c r="D1558" s="441"/>
      <c r="E1558" s="441"/>
      <c r="F1558" s="441"/>
    </row>
    <row r="1559" spans="4:6" s="1" customFormat="1" x14ac:dyDescent="0.25">
      <c r="D1559" s="441"/>
      <c r="E1559" s="441"/>
      <c r="F1559" s="441"/>
    </row>
    <row r="1560" spans="4:6" s="1" customFormat="1" x14ac:dyDescent="0.25">
      <c r="D1560" s="441"/>
      <c r="E1560" s="441"/>
      <c r="F1560" s="441"/>
    </row>
    <row r="1561" spans="4:6" s="1" customFormat="1" x14ac:dyDescent="0.25">
      <c r="D1561" s="441"/>
      <c r="E1561" s="441"/>
      <c r="F1561" s="441"/>
    </row>
    <row r="1562" spans="4:6" s="1" customFormat="1" x14ac:dyDescent="0.25">
      <c r="D1562" s="441"/>
      <c r="E1562" s="441"/>
      <c r="F1562" s="441"/>
    </row>
    <row r="1563" spans="4:6" s="1" customFormat="1" x14ac:dyDescent="0.25">
      <c r="D1563" s="441"/>
      <c r="E1563" s="441"/>
      <c r="F1563" s="441"/>
    </row>
    <row r="1564" spans="4:6" s="1" customFormat="1" x14ac:dyDescent="0.25">
      <c r="D1564" s="441"/>
      <c r="E1564" s="441"/>
      <c r="F1564" s="441"/>
    </row>
    <row r="1565" spans="4:6" s="1" customFormat="1" x14ac:dyDescent="0.25">
      <c r="D1565" s="441"/>
      <c r="E1565" s="441"/>
      <c r="F1565" s="441"/>
    </row>
    <row r="1566" spans="4:6" s="1" customFormat="1" x14ac:dyDescent="0.25">
      <c r="D1566" s="441"/>
      <c r="E1566" s="441"/>
      <c r="F1566" s="441"/>
    </row>
    <row r="1567" spans="4:6" s="1" customFormat="1" x14ac:dyDescent="0.25">
      <c r="D1567" s="441"/>
      <c r="E1567" s="441"/>
      <c r="F1567" s="441"/>
    </row>
    <row r="1568" spans="4:6" s="1" customFormat="1" x14ac:dyDescent="0.25">
      <c r="D1568" s="441"/>
      <c r="E1568" s="441"/>
      <c r="F1568" s="441"/>
    </row>
    <row r="1569" spans="4:6" s="1" customFormat="1" x14ac:dyDescent="0.25">
      <c r="D1569" s="441"/>
      <c r="E1569" s="441"/>
      <c r="F1569" s="441"/>
    </row>
    <row r="1570" spans="4:6" s="1" customFormat="1" x14ac:dyDescent="0.25">
      <c r="D1570" s="441"/>
      <c r="E1570" s="441"/>
      <c r="F1570" s="441"/>
    </row>
    <row r="1571" spans="4:6" s="1" customFormat="1" x14ac:dyDescent="0.25">
      <c r="D1571" s="441"/>
      <c r="E1571" s="441"/>
      <c r="F1571" s="441"/>
    </row>
    <row r="1572" spans="4:6" s="1" customFormat="1" x14ac:dyDescent="0.25">
      <c r="D1572" s="441"/>
      <c r="E1572" s="441"/>
      <c r="F1572" s="441"/>
    </row>
    <row r="1573" spans="4:6" s="1" customFormat="1" x14ac:dyDescent="0.25">
      <c r="D1573" s="441"/>
      <c r="E1573" s="441"/>
      <c r="F1573" s="441"/>
    </row>
    <row r="1574" spans="4:6" s="1" customFormat="1" x14ac:dyDescent="0.25">
      <c r="D1574" s="441"/>
      <c r="E1574" s="441"/>
      <c r="F1574" s="441"/>
    </row>
    <row r="1575" spans="4:6" s="1" customFormat="1" x14ac:dyDescent="0.25">
      <c r="D1575" s="441"/>
      <c r="E1575" s="441"/>
      <c r="F1575" s="441"/>
    </row>
    <row r="1576" spans="4:6" s="1" customFormat="1" x14ac:dyDescent="0.25">
      <c r="D1576" s="441"/>
      <c r="E1576" s="441"/>
      <c r="F1576" s="441"/>
    </row>
    <row r="1577" spans="4:6" s="1" customFormat="1" x14ac:dyDescent="0.25">
      <c r="D1577" s="441"/>
      <c r="E1577" s="441"/>
      <c r="F1577" s="441"/>
    </row>
    <row r="1578" spans="4:6" s="1" customFormat="1" x14ac:dyDescent="0.25">
      <c r="D1578" s="441"/>
      <c r="E1578" s="441"/>
      <c r="F1578" s="441"/>
    </row>
    <row r="1579" spans="4:6" s="1" customFormat="1" x14ac:dyDescent="0.25">
      <c r="D1579" s="441"/>
      <c r="E1579" s="441"/>
      <c r="F1579" s="441"/>
    </row>
    <row r="1580" spans="4:6" s="1" customFormat="1" x14ac:dyDescent="0.25">
      <c r="D1580" s="441"/>
      <c r="E1580" s="441"/>
      <c r="F1580" s="441"/>
    </row>
    <row r="1581" spans="4:6" s="1" customFormat="1" x14ac:dyDescent="0.25">
      <c r="D1581" s="441"/>
      <c r="E1581" s="441"/>
      <c r="F1581" s="441"/>
    </row>
    <row r="1582" spans="4:6" s="1" customFormat="1" x14ac:dyDescent="0.25">
      <c r="D1582" s="441"/>
      <c r="E1582" s="441"/>
      <c r="F1582" s="441"/>
    </row>
    <row r="1583" spans="4:6" s="1" customFormat="1" x14ac:dyDescent="0.25">
      <c r="D1583" s="441"/>
      <c r="E1583" s="441"/>
      <c r="F1583" s="441"/>
    </row>
    <row r="1584" spans="4:6" s="1" customFormat="1" x14ac:dyDescent="0.25">
      <c r="D1584" s="441"/>
      <c r="E1584" s="441"/>
      <c r="F1584" s="441"/>
    </row>
    <row r="1585" spans="4:6" s="1" customFormat="1" x14ac:dyDescent="0.25">
      <c r="D1585" s="441"/>
      <c r="E1585" s="441"/>
      <c r="F1585" s="441"/>
    </row>
    <row r="1586" spans="4:6" s="1" customFormat="1" x14ac:dyDescent="0.25">
      <c r="D1586" s="441"/>
      <c r="E1586" s="441"/>
      <c r="F1586" s="441"/>
    </row>
    <row r="1587" spans="4:6" s="1" customFormat="1" x14ac:dyDescent="0.25">
      <c r="D1587" s="441"/>
      <c r="E1587" s="441"/>
      <c r="F1587" s="441"/>
    </row>
    <row r="1588" spans="4:6" s="1" customFormat="1" x14ac:dyDescent="0.25">
      <c r="D1588" s="441"/>
      <c r="E1588" s="441"/>
      <c r="F1588" s="441"/>
    </row>
    <row r="1589" spans="4:6" s="1" customFormat="1" x14ac:dyDescent="0.25">
      <c r="D1589" s="441"/>
      <c r="E1589" s="441"/>
      <c r="F1589" s="441"/>
    </row>
    <row r="1590" spans="4:6" s="1" customFormat="1" x14ac:dyDescent="0.25">
      <c r="D1590" s="441"/>
      <c r="E1590" s="441"/>
      <c r="F1590" s="441"/>
    </row>
    <row r="1591" spans="4:6" s="1" customFormat="1" x14ac:dyDescent="0.25">
      <c r="D1591" s="441"/>
      <c r="E1591" s="441"/>
      <c r="F1591" s="441"/>
    </row>
    <row r="1592" spans="4:6" s="1" customFormat="1" x14ac:dyDescent="0.25">
      <c r="D1592" s="441"/>
      <c r="E1592" s="441"/>
      <c r="F1592" s="441"/>
    </row>
    <row r="1593" spans="4:6" s="1" customFormat="1" x14ac:dyDescent="0.25">
      <c r="D1593" s="441"/>
      <c r="E1593" s="441"/>
      <c r="F1593" s="441"/>
    </row>
    <row r="1594" spans="4:6" s="1" customFormat="1" x14ac:dyDescent="0.25">
      <c r="D1594" s="441"/>
      <c r="E1594" s="441"/>
      <c r="F1594" s="441"/>
    </row>
    <row r="1595" spans="4:6" s="1" customFormat="1" x14ac:dyDescent="0.25">
      <c r="D1595" s="441"/>
      <c r="E1595" s="441"/>
      <c r="F1595" s="441"/>
    </row>
    <row r="1596" spans="4:6" s="1" customFormat="1" x14ac:dyDescent="0.25">
      <c r="D1596" s="441"/>
      <c r="E1596" s="441"/>
      <c r="F1596" s="441"/>
    </row>
    <row r="1597" spans="4:6" s="1" customFormat="1" x14ac:dyDescent="0.25">
      <c r="D1597" s="441"/>
      <c r="E1597" s="441"/>
      <c r="F1597" s="441"/>
    </row>
    <row r="1598" spans="4:6" s="1" customFormat="1" x14ac:dyDescent="0.25">
      <c r="D1598" s="441"/>
      <c r="E1598" s="441"/>
      <c r="F1598" s="441"/>
    </row>
    <row r="1599" spans="4:6" s="1" customFormat="1" x14ac:dyDescent="0.25">
      <c r="D1599" s="441"/>
      <c r="E1599" s="441"/>
      <c r="F1599" s="441"/>
    </row>
    <row r="1600" spans="4:6" s="1" customFormat="1" x14ac:dyDescent="0.25">
      <c r="D1600" s="441"/>
      <c r="E1600" s="441"/>
      <c r="F1600" s="441"/>
    </row>
    <row r="1601" spans="4:6" s="1" customFormat="1" x14ac:dyDescent="0.25">
      <c r="D1601" s="441"/>
      <c r="E1601" s="441"/>
      <c r="F1601" s="441"/>
    </row>
    <row r="1602" spans="4:6" s="1" customFormat="1" x14ac:dyDescent="0.25">
      <c r="D1602" s="441"/>
      <c r="E1602" s="441"/>
      <c r="F1602" s="441"/>
    </row>
    <row r="1603" spans="4:6" s="1" customFormat="1" x14ac:dyDescent="0.25">
      <c r="D1603" s="441"/>
      <c r="E1603" s="441"/>
      <c r="F1603" s="441"/>
    </row>
    <row r="1604" spans="4:6" s="1" customFormat="1" x14ac:dyDescent="0.25">
      <c r="D1604" s="441"/>
      <c r="E1604" s="441"/>
      <c r="F1604" s="441"/>
    </row>
    <row r="1605" spans="4:6" s="1" customFormat="1" x14ac:dyDescent="0.25">
      <c r="D1605" s="441"/>
      <c r="E1605" s="441"/>
      <c r="F1605" s="441"/>
    </row>
    <row r="1606" spans="4:6" s="1" customFormat="1" x14ac:dyDescent="0.25">
      <c r="D1606" s="441"/>
      <c r="E1606" s="441"/>
      <c r="F1606" s="441"/>
    </row>
    <row r="1607" spans="4:6" s="1" customFormat="1" x14ac:dyDescent="0.25">
      <c r="D1607" s="441"/>
      <c r="E1607" s="441"/>
      <c r="F1607" s="441"/>
    </row>
    <row r="1608" spans="4:6" s="1" customFormat="1" x14ac:dyDescent="0.25">
      <c r="D1608" s="441"/>
      <c r="E1608" s="441"/>
      <c r="F1608" s="441"/>
    </row>
    <row r="1609" spans="4:6" s="1" customFormat="1" x14ac:dyDescent="0.25">
      <c r="D1609" s="441"/>
      <c r="E1609" s="441"/>
      <c r="F1609" s="441"/>
    </row>
    <row r="1610" spans="4:6" s="1" customFormat="1" x14ac:dyDescent="0.25">
      <c r="D1610" s="441"/>
      <c r="E1610" s="441"/>
      <c r="F1610" s="441"/>
    </row>
    <row r="1611" spans="4:6" s="1" customFormat="1" x14ac:dyDescent="0.25">
      <c r="D1611" s="441"/>
      <c r="E1611" s="441"/>
      <c r="F1611" s="441"/>
    </row>
    <row r="1612" spans="4:6" s="1" customFormat="1" x14ac:dyDescent="0.25">
      <c r="D1612" s="441"/>
      <c r="E1612" s="441"/>
      <c r="F1612" s="441"/>
    </row>
    <row r="1613" spans="4:6" s="1" customFormat="1" x14ac:dyDescent="0.25">
      <c r="D1613" s="441"/>
      <c r="E1613" s="441"/>
      <c r="F1613" s="441"/>
    </row>
    <row r="1614" spans="4:6" s="1" customFormat="1" x14ac:dyDescent="0.25">
      <c r="D1614" s="441"/>
      <c r="E1614" s="441"/>
      <c r="F1614" s="441"/>
    </row>
    <row r="1615" spans="4:6" s="1" customFormat="1" x14ac:dyDescent="0.25">
      <c r="D1615" s="441"/>
      <c r="E1615" s="441"/>
      <c r="F1615" s="441"/>
    </row>
    <row r="1616" spans="4:6" s="1" customFormat="1" x14ac:dyDescent="0.25">
      <c r="D1616" s="441"/>
      <c r="E1616" s="441"/>
      <c r="F1616" s="441"/>
    </row>
    <row r="1617" spans="4:6" s="1" customFormat="1" x14ac:dyDescent="0.25">
      <c r="D1617" s="441"/>
      <c r="E1617" s="441"/>
      <c r="F1617" s="441"/>
    </row>
    <row r="1618" spans="4:6" s="1" customFormat="1" x14ac:dyDescent="0.25">
      <c r="D1618" s="441"/>
      <c r="E1618" s="441"/>
      <c r="F1618" s="441"/>
    </row>
    <row r="1619" spans="4:6" s="1" customFormat="1" x14ac:dyDescent="0.25">
      <c r="D1619" s="441"/>
      <c r="E1619" s="441"/>
      <c r="F1619" s="441"/>
    </row>
    <row r="1620" spans="4:6" s="1" customFormat="1" x14ac:dyDescent="0.25">
      <c r="D1620" s="441"/>
      <c r="E1620" s="441"/>
      <c r="F1620" s="441"/>
    </row>
    <row r="1621" spans="4:6" s="1" customFormat="1" x14ac:dyDescent="0.25">
      <c r="D1621" s="441"/>
      <c r="E1621" s="441"/>
      <c r="F1621" s="441"/>
    </row>
    <row r="1622" spans="4:6" s="1" customFormat="1" x14ac:dyDescent="0.25">
      <c r="D1622" s="441"/>
      <c r="E1622" s="441"/>
      <c r="F1622" s="441"/>
    </row>
    <row r="1623" spans="4:6" s="1" customFormat="1" x14ac:dyDescent="0.25">
      <c r="D1623" s="441"/>
      <c r="E1623" s="441"/>
      <c r="F1623" s="441"/>
    </row>
    <row r="1624" spans="4:6" s="1" customFormat="1" x14ac:dyDescent="0.25">
      <c r="D1624" s="441"/>
      <c r="E1624" s="441"/>
      <c r="F1624" s="441"/>
    </row>
    <row r="1625" spans="4:6" s="1" customFormat="1" x14ac:dyDescent="0.25">
      <c r="D1625" s="441"/>
      <c r="E1625" s="441"/>
      <c r="F1625" s="441"/>
    </row>
    <row r="1626" spans="4:6" s="1" customFormat="1" x14ac:dyDescent="0.25">
      <c r="D1626" s="441"/>
      <c r="E1626" s="441"/>
      <c r="F1626" s="441"/>
    </row>
    <row r="1627" spans="4:6" s="1" customFormat="1" x14ac:dyDescent="0.25">
      <c r="D1627" s="441"/>
      <c r="E1627" s="441"/>
      <c r="F1627" s="441"/>
    </row>
    <row r="1628" spans="4:6" s="1" customFormat="1" x14ac:dyDescent="0.25">
      <c r="D1628" s="441"/>
      <c r="E1628" s="441"/>
      <c r="F1628" s="441"/>
    </row>
    <row r="1629" spans="4:6" s="1" customFormat="1" x14ac:dyDescent="0.25">
      <c r="D1629" s="441"/>
      <c r="E1629" s="441"/>
      <c r="F1629" s="441"/>
    </row>
    <row r="1630" spans="4:6" s="1" customFormat="1" x14ac:dyDescent="0.25">
      <c r="D1630" s="441"/>
      <c r="E1630" s="441"/>
      <c r="F1630" s="441"/>
    </row>
    <row r="1631" spans="4:6" s="1" customFormat="1" x14ac:dyDescent="0.25">
      <c r="D1631" s="441"/>
      <c r="E1631" s="441"/>
      <c r="F1631" s="441"/>
    </row>
    <row r="1632" spans="4:6" s="1" customFormat="1" x14ac:dyDescent="0.25">
      <c r="D1632" s="441"/>
      <c r="E1632" s="441"/>
      <c r="F1632" s="441"/>
    </row>
    <row r="1633" spans="4:6" s="1" customFormat="1" x14ac:dyDescent="0.25">
      <c r="D1633" s="441"/>
      <c r="E1633" s="441"/>
      <c r="F1633" s="441"/>
    </row>
    <row r="1634" spans="4:6" s="1" customFormat="1" x14ac:dyDescent="0.25">
      <c r="D1634" s="441"/>
      <c r="E1634" s="441"/>
      <c r="F1634" s="441"/>
    </row>
    <row r="1635" spans="4:6" s="1" customFormat="1" x14ac:dyDescent="0.25">
      <c r="D1635" s="441"/>
      <c r="E1635" s="441"/>
      <c r="F1635" s="441"/>
    </row>
    <row r="1636" spans="4:6" s="1" customFormat="1" x14ac:dyDescent="0.25">
      <c r="D1636" s="441"/>
      <c r="E1636" s="441"/>
      <c r="F1636" s="441"/>
    </row>
    <row r="1637" spans="4:6" s="1" customFormat="1" x14ac:dyDescent="0.25">
      <c r="D1637" s="441"/>
      <c r="E1637" s="441"/>
      <c r="F1637" s="441"/>
    </row>
    <row r="1638" spans="4:6" s="1" customFormat="1" x14ac:dyDescent="0.25">
      <c r="D1638" s="441"/>
      <c r="E1638" s="441"/>
      <c r="F1638" s="441"/>
    </row>
    <row r="1639" spans="4:6" s="1" customFormat="1" x14ac:dyDescent="0.25">
      <c r="D1639" s="441"/>
      <c r="E1639" s="441"/>
      <c r="F1639" s="441"/>
    </row>
    <row r="1640" spans="4:6" s="1" customFormat="1" x14ac:dyDescent="0.25">
      <c r="D1640" s="441"/>
      <c r="E1640" s="441"/>
      <c r="F1640" s="441"/>
    </row>
    <row r="1641" spans="4:6" s="1" customFormat="1" x14ac:dyDescent="0.25">
      <c r="D1641" s="441"/>
      <c r="E1641" s="441"/>
      <c r="F1641" s="441"/>
    </row>
    <row r="1642" spans="4:6" s="1" customFormat="1" x14ac:dyDescent="0.25">
      <c r="D1642" s="441"/>
      <c r="E1642" s="441"/>
      <c r="F1642" s="441"/>
    </row>
    <row r="1643" spans="4:6" s="1" customFormat="1" x14ac:dyDescent="0.25">
      <c r="D1643" s="441"/>
      <c r="E1643" s="441"/>
      <c r="F1643" s="441"/>
    </row>
    <row r="1644" spans="4:6" s="1" customFormat="1" x14ac:dyDescent="0.25">
      <c r="D1644" s="441"/>
      <c r="E1644" s="441"/>
      <c r="F1644" s="441"/>
    </row>
    <row r="1645" spans="4:6" s="1" customFormat="1" x14ac:dyDescent="0.25">
      <c r="D1645" s="441"/>
      <c r="E1645" s="441"/>
      <c r="F1645" s="441"/>
    </row>
    <row r="1646" spans="4:6" s="1" customFormat="1" x14ac:dyDescent="0.25">
      <c r="D1646" s="441"/>
      <c r="E1646" s="441"/>
      <c r="F1646" s="441"/>
    </row>
    <row r="1647" spans="4:6" s="1" customFormat="1" x14ac:dyDescent="0.25">
      <c r="D1647" s="441"/>
      <c r="E1647" s="441"/>
      <c r="F1647" s="441"/>
    </row>
    <row r="1648" spans="4:6" s="1" customFormat="1" x14ac:dyDescent="0.25">
      <c r="D1648" s="441"/>
      <c r="E1648" s="441"/>
      <c r="F1648" s="441"/>
    </row>
    <row r="1649" spans="4:6" s="1" customFormat="1" x14ac:dyDescent="0.25">
      <c r="D1649" s="441"/>
      <c r="E1649" s="441"/>
      <c r="F1649" s="441"/>
    </row>
    <row r="1650" spans="4:6" s="1" customFormat="1" x14ac:dyDescent="0.25">
      <c r="D1650" s="441"/>
      <c r="E1650" s="441"/>
      <c r="F1650" s="441"/>
    </row>
    <row r="1651" spans="4:6" s="1" customFormat="1" x14ac:dyDescent="0.25">
      <c r="D1651" s="441"/>
      <c r="E1651" s="441"/>
      <c r="F1651" s="441"/>
    </row>
    <row r="1652" spans="4:6" s="1" customFormat="1" x14ac:dyDescent="0.25">
      <c r="D1652" s="441"/>
      <c r="E1652" s="441"/>
      <c r="F1652" s="441"/>
    </row>
    <row r="1653" spans="4:6" s="1" customFormat="1" x14ac:dyDescent="0.25">
      <c r="D1653" s="441"/>
      <c r="E1653" s="441"/>
      <c r="F1653" s="441"/>
    </row>
    <row r="1654" spans="4:6" s="1" customFormat="1" x14ac:dyDescent="0.25">
      <c r="D1654" s="441"/>
      <c r="E1654" s="441"/>
      <c r="F1654" s="441"/>
    </row>
    <row r="1655" spans="4:6" s="1" customFormat="1" x14ac:dyDescent="0.25">
      <c r="D1655" s="441"/>
      <c r="E1655" s="441"/>
      <c r="F1655" s="441"/>
    </row>
    <row r="1656" spans="4:6" s="1" customFormat="1" x14ac:dyDescent="0.25">
      <c r="D1656" s="441"/>
      <c r="E1656" s="441"/>
      <c r="F1656" s="441"/>
    </row>
    <row r="1657" spans="4:6" s="1" customFormat="1" x14ac:dyDescent="0.25">
      <c r="D1657" s="441"/>
      <c r="E1657" s="441"/>
      <c r="F1657" s="441"/>
    </row>
    <row r="1658" spans="4:6" s="1" customFormat="1" x14ac:dyDescent="0.25">
      <c r="D1658" s="441"/>
      <c r="E1658" s="441"/>
      <c r="F1658" s="441"/>
    </row>
    <row r="1659" spans="4:6" s="1" customFormat="1" x14ac:dyDescent="0.25">
      <c r="D1659" s="441"/>
      <c r="E1659" s="441"/>
      <c r="F1659" s="441"/>
    </row>
    <row r="1660" spans="4:6" s="1" customFormat="1" x14ac:dyDescent="0.25">
      <c r="D1660" s="441"/>
      <c r="E1660" s="441"/>
      <c r="F1660" s="441"/>
    </row>
    <row r="1661" spans="4:6" s="1" customFormat="1" x14ac:dyDescent="0.25">
      <c r="D1661" s="441"/>
      <c r="E1661" s="441"/>
      <c r="F1661" s="441"/>
    </row>
    <row r="1662" spans="4:6" s="1" customFormat="1" x14ac:dyDescent="0.25">
      <c r="D1662" s="441"/>
      <c r="E1662" s="441"/>
      <c r="F1662" s="441"/>
    </row>
    <row r="1663" spans="4:6" s="1" customFormat="1" x14ac:dyDescent="0.25">
      <c r="D1663" s="441"/>
      <c r="E1663" s="441"/>
      <c r="F1663" s="441"/>
    </row>
    <row r="1664" spans="4:6" s="1" customFormat="1" x14ac:dyDescent="0.25">
      <c r="D1664" s="441"/>
      <c r="E1664" s="441"/>
      <c r="F1664" s="441"/>
    </row>
    <row r="1665" spans="4:6" s="1" customFormat="1" x14ac:dyDescent="0.25">
      <c r="D1665" s="441"/>
      <c r="E1665" s="441"/>
      <c r="F1665" s="441"/>
    </row>
    <row r="1666" spans="4:6" s="1" customFormat="1" x14ac:dyDescent="0.25">
      <c r="D1666" s="441"/>
      <c r="E1666" s="441"/>
      <c r="F1666" s="441"/>
    </row>
    <row r="1667" spans="4:6" s="1" customFormat="1" x14ac:dyDescent="0.25">
      <c r="D1667" s="441"/>
      <c r="E1667" s="441"/>
      <c r="F1667" s="441"/>
    </row>
    <row r="1668" spans="4:6" s="1" customFormat="1" x14ac:dyDescent="0.25">
      <c r="D1668" s="441"/>
      <c r="E1668" s="441"/>
      <c r="F1668" s="441"/>
    </row>
    <row r="1669" spans="4:6" s="1" customFormat="1" x14ac:dyDescent="0.25">
      <c r="D1669" s="441"/>
      <c r="E1669" s="441"/>
      <c r="F1669" s="441"/>
    </row>
    <row r="1670" spans="4:6" s="1" customFormat="1" x14ac:dyDescent="0.25">
      <c r="D1670" s="441"/>
      <c r="E1670" s="441"/>
      <c r="F1670" s="441"/>
    </row>
    <row r="1671" spans="4:6" s="1" customFormat="1" x14ac:dyDescent="0.25">
      <c r="D1671" s="441"/>
      <c r="E1671" s="441"/>
      <c r="F1671" s="441"/>
    </row>
    <row r="1672" spans="4:6" s="1" customFormat="1" x14ac:dyDescent="0.25">
      <c r="D1672" s="441"/>
      <c r="E1672" s="441"/>
      <c r="F1672" s="441"/>
    </row>
    <row r="1673" spans="4:6" s="1" customFormat="1" x14ac:dyDescent="0.25">
      <c r="D1673" s="441"/>
      <c r="E1673" s="441"/>
      <c r="F1673" s="441"/>
    </row>
    <row r="1674" spans="4:6" s="1" customFormat="1" x14ac:dyDescent="0.25">
      <c r="D1674" s="441"/>
      <c r="E1674" s="441"/>
      <c r="F1674" s="441"/>
    </row>
    <row r="1675" spans="4:6" s="1" customFormat="1" x14ac:dyDescent="0.25">
      <c r="D1675" s="441"/>
      <c r="E1675" s="441"/>
      <c r="F1675" s="441"/>
    </row>
    <row r="1676" spans="4:6" s="1" customFormat="1" x14ac:dyDescent="0.25">
      <c r="D1676" s="441"/>
      <c r="E1676" s="441"/>
      <c r="F1676" s="441"/>
    </row>
    <row r="1677" spans="4:6" s="1" customFormat="1" x14ac:dyDescent="0.25">
      <c r="D1677" s="441"/>
      <c r="E1677" s="441"/>
      <c r="F1677" s="441"/>
    </row>
    <row r="1678" spans="4:6" s="1" customFormat="1" x14ac:dyDescent="0.25">
      <c r="D1678" s="441"/>
      <c r="E1678" s="441"/>
      <c r="F1678" s="441"/>
    </row>
    <row r="1679" spans="4:6" s="1" customFormat="1" x14ac:dyDescent="0.25">
      <c r="D1679" s="441"/>
      <c r="E1679" s="441"/>
      <c r="F1679" s="441"/>
    </row>
    <row r="1680" spans="4:6" s="1" customFormat="1" x14ac:dyDescent="0.25">
      <c r="D1680" s="441"/>
      <c r="E1680" s="441"/>
      <c r="F1680" s="441"/>
    </row>
    <row r="1681" spans="4:6" s="1" customFormat="1" x14ac:dyDescent="0.25">
      <c r="D1681" s="441"/>
      <c r="E1681" s="441"/>
      <c r="F1681" s="441"/>
    </row>
    <row r="1682" spans="4:6" s="1" customFormat="1" x14ac:dyDescent="0.25">
      <c r="D1682" s="441"/>
      <c r="E1682" s="441"/>
      <c r="F1682" s="441"/>
    </row>
    <row r="1683" spans="4:6" s="1" customFormat="1" x14ac:dyDescent="0.25">
      <c r="D1683" s="441"/>
      <c r="E1683" s="441"/>
      <c r="F1683" s="441"/>
    </row>
    <row r="1684" spans="4:6" s="1" customFormat="1" x14ac:dyDescent="0.25">
      <c r="D1684" s="441"/>
      <c r="E1684" s="441"/>
      <c r="F1684" s="441"/>
    </row>
    <row r="1685" spans="4:6" s="1" customFormat="1" x14ac:dyDescent="0.25">
      <c r="D1685" s="441"/>
      <c r="E1685" s="441"/>
      <c r="F1685" s="441"/>
    </row>
    <row r="1686" spans="4:6" s="1" customFormat="1" x14ac:dyDescent="0.25">
      <c r="D1686" s="441"/>
      <c r="E1686" s="441"/>
      <c r="F1686" s="441"/>
    </row>
    <row r="1687" spans="4:6" s="1" customFormat="1" x14ac:dyDescent="0.25">
      <c r="D1687" s="441"/>
      <c r="E1687" s="441"/>
      <c r="F1687" s="441"/>
    </row>
    <row r="1688" spans="4:6" s="1" customFormat="1" x14ac:dyDescent="0.25">
      <c r="D1688" s="441"/>
      <c r="E1688" s="441"/>
      <c r="F1688" s="441"/>
    </row>
    <row r="1689" spans="4:6" s="1" customFormat="1" x14ac:dyDescent="0.25">
      <c r="D1689" s="441"/>
      <c r="E1689" s="441"/>
      <c r="F1689" s="441"/>
    </row>
    <row r="1690" spans="4:6" s="1" customFormat="1" x14ac:dyDescent="0.25">
      <c r="D1690" s="441"/>
      <c r="E1690" s="441"/>
      <c r="F1690" s="441"/>
    </row>
    <row r="1691" spans="4:6" s="1" customFormat="1" x14ac:dyDescent="0.25">
      <c r="D1691" s="441"/>
      <c r="E1691" s="441"/>
      <c r="F1691" s="441"/>
    </row>
    <row r="1692" spans="4:6" s="1" customFormat="1" x14ac:dyDescent="0.25">
      <c r="D1692" s="441"/>
      <c r="E1692" s="441"/>
      <c r="F1692" s="441"/>
    </row>
    <row r="1693" spans="4:6" s="1" customFormat="1" x14ac:dyDescent="0.25">
      <c r="D1693" s="441"/>
      <c r="E1693" s="441"/>
      <c r="F1693" s="441"/>
    </row>
    <row r="1694" spans="4:6" s="1" customFormat="1" x14ac:dyDescent="0.25">
      <c r="D1694" s="441"/>
      <c r="E1694" s="441"/>
      <c r="F1694" s="441"/>
    </row>
    <row r="1695" spans="4:6" s="1" customFormat="1" x14ac:dyDescent="0.25">
      <c r="D1695" s="441"/>
      <c r="E1695" s="441"/>
      <c r="F1695" s="441"/>
    </row>
    <row r="1696" spans="4:6" s="1" customFormat="1" x14ac:dyDescent="0.25">
      <c r="D1696" s="441"/>
      <c r="E1696" s="441"/>
      <c r="F1696" s="441"/>
    </row>
    <row r="1697" spans="4:6" s="1" customFormat="1" x14ac:dyDescent="0.25">
      <c r="D1697" s="441"/>
      <c r="E1697" s="441"/>
      <c r="F1697" s="441"/>
    </row>
    <row r="1698" spans="4:6" s="1" customFormat="1" x14ac:dyDescent="0.25">
      <c r="D1698" s="441"/>
      <c r="E1698" s="441"/>
      <c r="F1698" s="441"/>
    </row>
    <row r="1699" spans="4:6" s="1" customFormat="1" x14ac:dyDescent="0.25">
      <c r="D1699" s="441"/>
      <c r="E1699" s="441"/>
      <c r="F1699" s="441"/>
    </row>
    <row r="1700" spans="4:6" s="1" customFormat="1" x14ac:dyDescent="0.25">
      <c r="D1700" s="441"/>
      <c r="E1700" s="441"/>
      <c r="F1700" s="441"/>
    </row>
    <row r="1701" spans="4:6" s="1" customFormat="1" x14ac:dyDescent="0.25">
      <c r="D1701" s="441"/>
      <c r="E1701" s="441"/>
      <c r="F1701" s="441"/>
    </row>
    <row r="1702" spans="4:6" s="1" customFormat="1" x14ac:dyDescent="0.25">
      <c r="D1702" s="441"/>
      <c r="E1702" s="441"/>
      <c r="F1702" s="441"/>
    </row>
    <row r="1703" spans="4:6" s="1" customFormat="1" x14ac:dyDescent="0.25">
      <c r="D1703" s="441"/>
      <c r="E1703" s="441"/>
      <c r="F1703" s="441"/>
    </row>
    <row r="1704" spans="4:6" s="1" customFormat="1" x14ac:dyDescent="0.25">
      <c r="D1704" s="441"/>
      <c r="E1704" s="441"/>
      <c r="F1704" s="441"/>
    </row>
    <row r="1705" spans="4:6" s="1" customFormat="1" x14ac:dyDescent="0.25">
      <c r="D1705" s="441"/>
      <c r="E1705" s="441"/>
      <c r="F1705" s="441"/>
    </row>
    <row r="1706" spans="4:6" s="1" customFormat="1" x14ac:dyDescent="0.25">
      <c r="D1706" s="441"/>
      <c r="E1706" s="441"/>
      <c r="F1706" s="441"/>
    </row>
    <row r="1707" spans="4:6" s="1" customFormat="1" x14ac:dyDescent="0.25">
      <c r="D1707" s="441"/>
      <c r="E1707" s="441"/>
      <c r="F1707" s="441"/>
    </row>
    <row r="1708" spans="4:6" s="1" customFormat="1" x14ac:dyDescent="0.25">
      <c r="D1708" s="441"/>
      <c r="E1708" s="441"/>
      <c r="F1708" s="441"/>
    </row>
    <row r="1709" spans="4:6" s="1" customFormat="1" x14ac:dyDescent="0.25">
      <c r="D1709" s="441"/>
      <c r="E1709" s="441"/>
      <c r="F1709" s="441"/>
    </row>
    <row r="1710" spans="4:6" s="1" customFormat="1" x14ac:dyDescent="0.25">
      <c r="D1710" s="441"/>
      <c r="E1710" s="441"/>
      <c r="F1710" s="441"/>
    </row>
    <row r="1711" spans="4:6" s="1" customFormat="1" x14ac:dyDescent="0.25">
      <c r="D1711" s="441"/>
      <c r="E1711" s="441"/>
      <c r="F1711" s="441"/>
    </row>
    <row r="1712" spans="4:6" s="1" customFormat="1" x14ac:dyDescent="0.25">
      <c r="D1712" s="441"/>
      <c r="E1712" s="441"/>
      <c r="F1712" s="441"/>
    </row>
    <row r="1713" spans="4:6" s="1" customFormat="1" x14ac:dyDescent="0.25">
      <c r="D1713" s="441"/>
      <c r="E1713" s="441"/>
      <c r="F1713" s="441"/>
    </row>
    <row r="1714" spans="4:6" s="1" customFormat="1" x14ac:dyDescent="0.25">
      <c r="D1714" s="441"/>
      <c r="E1714" s="441"/>
      <c r="F1714" s="441"/>
    </row>
    <row r="1715" spans="4:6" s="1" customFormat="1" x14ac:dyDescent="0.25">
      <c r="D1715" s="441"/>
      <c r="E1715" s="441"/>
      <c r="F1715" s="441"/>
    </row>
    <row r="1716" spans="4:6" s="1" customFormat="1" x14ac:dyDescent="0.25">
      <c r="D1716" s="441"/>
      <c r="E1716" s="441"/>
      <c r="F1716" s="441"/>
    </row>
    <row r="1717" spans="4:6" s="1" customFormat="1" x14ac:dyDescent="0.25">
      <c r="D1717" s="441"/>
      <c r="E1717" s="441"/>
      <c r="F1717" s="441"/>
    </row>
    <row r="1718" spans="4:6" s="1" customFormat="1" x14ac:dyDescent="0.25">
      <c r="D1718" s="441"/>
      <c r="E1718" s="441"/>
      <c r="F1718" s="441"/>
    </row>
    <row r="1719" spans="4:6" s="1" customFormat="1" x14ac:dyDescent="0.25">
      <c r="D1719" s="441"/>
      <c r="E1719" s="441"/>
      <c r="F1719" s="441"/>
    </row>
    <row r="1720" spans="4:6" s="1" customFormat="1" x14ac:dyDescent="0.25">
      <c r="D1720" s="441"/>
      <c r="E1720" s="441"/>
      <c r="F1720" s="441"/>
    </row>
    <row r="1721" spans="4:6" s="1" customFormat="1" x14ac:dyDescent="0.25">
      <c r="D1721" s="441"/>
      <c r="E1721" s="441"/>
      <c r="F1721" s="441"/>
    </row>
    <row r="1722" spans="4:6" s="1" customFormat="1" x14ac:dyDescent="0.25">
      <c r="D1722" s="441"/>
      <c r="E1722" s="441"/>
      <c r="F1722" s="441"/>
    </row>
    <row r="1723" spans="4:6" s="1" customFormat="1" x14ac:dyDescent="0.25">
      <c r="D1723" s="441"/>
      <c r="E1723" s="441"/>
      <c r="F1723" s="441"/>
    </row>
    <row r="1724" spans="4:6" s="1" customFormat="1" x14ac:dyDescent="0.25">
      <c r="D1724" s="441"/>
      <c r="E1724" s="441"/>
      <c r="F1724" s="441"/>
    </row>
    <row r="1725" spans="4:6" s="1" customFormat="1" x14ac:dyDescent="0.25">
      <c r="D1725" s="441"/>
      <c r="E1725" s="441"/>
      <c r="F1725" s="441"/>
    </row>
    <row r="1726" spans="4:6" s="1" customFormat="1" x14ac:dyDescent="0.25">
      <c r="D1726" s="441"/>
      <c r="E1726" s="441"/>
      <c r="F1726" s="441"/>
    </row>
    <row r="1727" spans="4:6" s="1" customFormat="1" x14ac:dyDescent="0.25">
      <c r="D1727" s="441"/>
      <c r="E1727" s="441"/>
      <c r="F1727" s="441"/>
    </row>
    <row r="1728" spans="4:6" s="1" customFormat="1" x14ac:dyDescent="0.25">
      <c r="D1728" s="441"/>
      <c r="E1728" s="441"/>
      <c r="F1728" s="441"/>
    </row>
    <row r="1729" spans="4:6" s="1" customFormat="1" x14ac:dyDescent="0.25">
      <c r="D1729" s="441"/>
      <c r="E1729" s="441"/>
      <c r="F1729" s="441"/>
    </row>
    <row r="1730" spans="4:6" s="1" customFormat="1" x14ac:dyDescent="0.25">
      <c r="D1730" s="441"/>
      <c r="E1730" s="441"/>
      <c r="F1730" s="441"/>
    </row>
    <row r="1731" spans="4:6" s="1" customFormat="1" x14ac:dyDescent="0.25">
      <c r="D1731" s="441"/>
      <c r="E1731" s="441"/>
      <c r="F1731" s="441"/>
    </row>
    <row r="1732" spans="4:6" s="1" customFormat="1" x14ac:dyDescent="0.25">
      <c r="D1732" s="441"/>
      <c r="E1732" s="441"/>
      <c r="F1732" s="441"/>
    </row>
    <row r="1733" spans="4:6" s="1" customFormat="1" x14ac:dyDescent="0.25">
      <c r="D1733" s="441"/>
      <c r="E1733" s="441"/>
      <c r="F1733" s="441"/>
    </row>
    <row r="1734" spans="4:6" s="1" customFormat="1" x14ac:dyDescent="0.25">
      <c r="D1734" s="441"/>
      <c r="E1734" s="441"/>
      <c r="F1734" s="441"/>
    </row>
    <row r="1735" spans="4:6" s="1" customFormat="1" x14ac:dyDescent="0.25">
      <c r="D1735" s="441"/>
      <c r="E1735" s="441"/>
      <c r="F1735" s="441"/>
    </row>
    <row r="1736" spans="4:6" s="1" customFormat="1" x14ac:dyDescent="0.25">
      <c r="D1736" s="441"/>
      <c r="E1736" s="441"/>
      <c r="F1736" s="441"/>
    </row>
    <row r="1737" spans="4:6" s="1" customFormat="1" x14ac:dyDescent="0.25">
      <c r="D1737" s="441"/>
      <c r="E1737" s="441"/>
      <c r="F1737" s="441"/>
    </row>
    <row r="1738" spans="4:6" s="1" customFormat="1" x14ac:dyDescent="0.25">
      <c r="D1738" s="441"/>
      <c r="E1738" s="441"/>
      <c r="F1738" s="441"/>
    </row>
    <row r="1739" spans="4:6" s="1" customFormat="1" x14ac:dyDescent="0.25">
      <c r="D1739" s="441"/>
      <c r="E1739" s="441"/>
      <c r="F1739" s="441"/>
    </row>
    <row r="1740" spans="4:6" s="1" customFormat="1" x14ac:dyDescent="0.25">
      <c r="D1740" s="441"/>
      <c r="E1740" s="441"/>
      <c r="F1740" s="441"/>
    </row>
    <row r="1741" spans="4:6" s="1" customFormat="1" x14ac:dyDescent="0.25">
      <c r="D1741" s="441"/>
      <c r="E1741" s="441"/>
      <c r="F1741" s="441"/>
    </row>
    <row r="1742" spans="4:6" s="1" customFormat="1" x14ac:dyDescent="0.25">
      <c r="D1742" s="441"/>
      <c r="E1742" s="441"/>
      <c r="F1742" s="441"/>
    </row>
    <row r="1743" spans="4:6" s="1" customFormat="1" x14ac:dyDescent="0.25">
      <c r="D1743" s="441"/>
      <c r="E1743" s="441"/>
      <c r="F1743" s="441"/>
    </row>
    <row r="1744" spans="4:6" s="1" customFormat="1" x14ac:dyDescent="0.25">
      <c r="D1744" s="441"/>
      <c r="E1744" s="441"/>
      <c r="F1744" s="441"/>
    </row>
    <row r="1745" spans="4:6" s="1" customFormat="1" x14ac:dyDescent="0.25">
      <c r="D1745" s="441"/>
      <c r="E1745" s="441"/>
      <c r="F1745" s="441"/>
    </row>
    <row r="1746" spans="4:6" s="1" customFormat="1" x14ac:dyDescent="0.25">
      <c r="D1746" s="441"/>
      <c r="E1746" s="441"/>
      <c r="F1746" s="441"/>
    </row>
    <row r="1747" spans="4:6" s="1" customFormat="1" x14ac:dyDescent="0.25">
      <c r="D1747" s="441"/>
      <c r="E1747" s="441"/>
      <c r="F1747" s="441"/>
    </row>
    <row r="1748" spans="4:6" s="1" customFormat="1" x14ac:dyDescent="0.25">
      <c r="D1748" s="441"/>
      <c r="E1748" s="441"/>
      <c r="F1748" s="441"/>
    </row>
    <row r="1749" spans="4:6" s="1" customFormat="1" x14ac:dyDescent="0.25">
      <c r="D1749" s="441"/>
      <c r="E1749" s="441"/>
      <c r="F1749" s="441"/>
    </row>
    <row r="1750" spans="4:6" s="1" customFormat="1" x14ac:dyDescent="0.25">
      <c r="D1750" s="441"/>
      <c r="E1750" s="441"/>
      <c r="F1750" s="441"/>
    </row>
    <row r="1751" spans="4:6" s="1" customFormat="1" x14ac:dyDescent="0.25">
      <c r="D1751" s="441"/>
      <c r="E1751" s="441"/>
      <c r="F1751" s="441"/>
    </row>
    <row r="1752" spans="4:6" s="1" customFormat="1" x14ac:dyDescent="0.25">
      <c r="D1752" s="441"/>
      <c r="E1752" s="441"/>
      <c r="F1752" s="441"/>
    </row>
    <row r="1753" spans="4:6" s="1" customFormat="1" x14ac:dyDescent="0.25">
      <c r="D1753" s="441"/>
      <c r="E1753" s="441"/>
      <c r="F1753" s="441"/>
    </row>
    <row r="1754" spans="4:6" s="1" customFormat="1" x14ac:dyDescent="0.25">
      <c r="D1754" s="441"/>
      <c r="E1754" s="441"/>
      <c r="F1754" s="441"/>
    </row>
    <row r="1755" spans="4:6" s="1" customFormat="1" x14ac:dyDescent="0.25">
      <c r="D1755" s="441"/>
      <c r="E1755" s="441"/>
      <c r="F1755" s="441"/>
    </row>
    <row r="1756" spans="4:6" s="1" customFormat="1" x14ac:dyDescent="0.25">
      <c r="D1756" s="441"/>
      <c r="E1756" s="441"/>
      <c r="F1756" s="441"/>
    </row>
    <row r="1757" spans="4:6" s="1" customFormat="1" x14ac:dyDescent="0.25">
      <c r="D1757" s="441"/>
      <c r="E1757" s="441"/>
      <c r="F1757" s="441"/>
    </row>
    <row r="1758" spans="4:6" s="1" customFormat="1" x14ac:dyDescent="0.25">
      <c r="D1758" s="441"/>
      <c r="E1758" s="441"/>
      <c r="F1758" s="441"/>
    </row>
    <row r="1759" spans="4:6" s="1" customFormat="1" x14ac:dyDescent="0.25">
      <c r="D1759" s="441"/>
      <c r="E1759" s="441"/>
      <c r="F1759" s="441"/>
    </row>
    <row r="1760" spans="4:6" s="1" customFormat="1" x14ac:dyDescent="0.25">
      <c r="D1760" s="441"/>
      <c r="E1760" s="441"/>
      <c r="F1760" s="441"/>
    </row>
    <row r="1761" spans="4:6" s="1" customFormat="1" x14ac:dyDescent="0.25">
      <c r="D1761" s="441"/>
      <c r="E1761" s="441"/>
      <c r="F1761" s="441"/>
    </row>
    <row r="1762" spans="4:6" s="1" customFormat="1" x14ac:dyDescent="0.25">
      <c r="D1762" s="441"/>
      <c r="E1762" s="441"/>
      <c r="F1762" s="441"/>
    </row>
    <row r="1763" spans="4:6" s="1" customFormat="1" x14ac:dyDescent="0.25">
      <c r="D1763" s="441"/>
      <c r="E1763" s="441"/>
      <c r="F1763" s="441"/>
    </row>
    <row r="1764" spans="4:6" s="1" customFormat="1" x14ac:dyDescent="0.25">
      <c r="D1764" s="441"/>
      <c r="E1764" s="441"/>
      <c r="F1764" s="441"/>
    </row>
    <row r="1765" spans="4:6" s="1" customFormat="1" x14ac:dyDescent="0.25">
      <c r="D1765" s="441"/>
      <c r="E1765" s="441"/>
      <c r="F1765" s="441"/>
    </row>
    <row r="1766" spans="4:6" s="1" customFormat="1" x14ac:dyDescent="0.25">
      <c r="D1766" s="441"/>
      <c r="E1766" s="441"/>
      <c r="F1766" s="441"/>
    </row>
    <row r="1767" spans="4:6" s="1" customFormat="1" x14ac:dyDescent="0.25">
      <c r="D1767" s="441"/>
      <c r="E1767" s="441"/>
      <c r="F1767" s="441"/>
    </row>
    <row r="1768" spans="4:6" s="1" customFormat="1" x14ac:dyDescent="0.25">
      <c r="D1768" s="441"/>
      <c r="E1768" s="441"/>
      <c r="F1768" s="441"/>
    </row>
    <row r="1769" spans="4:6" s="1" customFormat="1" x14ac:dyDescent="0.25">
      <c r="D1769" s="441"/>
      <c r="E1769" s="441"/>
      <c r="F1769" s="441"/>
    </row>
    <row r="1770" spans="4:6" s="1" customFormat="1" x14ac:dyDescent="0.25">
      <c r="D1770" s="441"/>
      <c r="E1770" s="441"/>
      <c r="F1770" s="441"/>
    </row>
    <row r="1771" spans="4:6" s="1" customFormat="1" x14ac:dyDescent="0.25">
      <c r="D1771" s="441"/>
      <c r="E1771" s="441"/>
      <c r="F1771" s="441"/>
    </row>
    <row r="1772" spans="4:6" s="1" customFormat="1" x14ac:dyDescent="0.25">
      <c r="D1772" s="441"/>
      <c r="E1772" s="441"/>
      <c r="F1772" s="441"/>
    </row>
    <row r="1773" spans="4:6" s="1" customFormat="1" x14ac:dyDescent="0.25">
      <c r="D1773" s="441"/>
      <c r="E1773" s="441"/>
      <c r="F1773" s="441"/>
    </row>
    <row r="1774" spans="4:6" s="1" customFormat="1" x14ac:dyDescent="0.25">
      <c r="D1774" s="441"/>
      <c r="E1774" s="441"/>
      <c r="F1774" s="441"/>
    </row>
    <row r="1775" spans="4:6" s="1" customFormat="1" x14ac:dyDescent="0.25">
      <c r="D1775" s="441"/>
      <c r="E1775" s="441"/>
      <c r="F1775" s="441"/>
    </row>
    <row r="1776" spans="4:6" s="1" customFormat="1" x14ac:dyDescent="0.25">
      <c r="D1776" s="441"/>
      <c r="E1776" s="441"/>
      <c r="F1776" s="441"/>
    </row>
    <row r="1777" spans="4:6" s="1" customFormat="1" x14ac:dyDescent="0.25">
      <c r="D1777" s="441"/>
      <c r="E1777" s="441"/>
      <c r="F1777" s="441"/>
    </row>
    <row r="1778" spans="4:6" s="1" customFormat="1" x14ac:dyDescent="0.25">
      <c r="D1778" s="441"/>
      <c r="E1778" s="441"/>
      <c r="F1778" s="441"/>
    </row>
    <row r="1779" spans="4:6" s="1" customFormat="1" x14ac:dyDescent="0.25">
      <c r="D1779" s="441"/>
      <c r="E1779" s="441"/>
      <c r="F1779" s="441"/>
    </row>
    <row r="1780" spans="4:6" s="1" customFormat="1" x14ac:dyDescent="0.25">
      <c r="D1780" s="441"/>
      <c r="E1780" s="441"/>
      <c r="F1780" s="441"/>
    </row>
    <row r="1781" spans="4:6" s="1" customFormat="1" x14ac:dyDescent="0.25">
      <c r="D1781" s="441"/>
      <c r="E1781" s="441"/>
      <c r="F1781" s="441"/>
    </row>
    <row r="1782" spans="4:6" s="1" customFormat="1" x14ac:dyDescent="0.25">
      <c r="D1782" s="441"/>
      <c r="E1782" s="441"/>
      <c r="F1782" s="441"/>
    </row>
    <row r="1783" spans="4:6" s="1" customFormat="1" x14ac:dyDescent="0.25">
      <c r="D1783" s="441"/>
      <c r="E1783" s="441"/>
      <c r="F1783" s="441"/>
    </row>
    <row r="1784" spans="4:6" s="1" customFormat="1" x14ac:dyDescent="0.25">
      <c r="D1784" s="441"/>
      <c r="E1784" s="441"/>
      <c r="F1784" s="441"/>
    </row>
    <row r="1785" spans="4:6" s="1" customFormat="1" x14ac:dyDescent="0.25">
      <c r="D1785" s="441"/>
      <c r="E1785" s="441"/>
      <c r="F1785" s="441"/>
    </row>
    <row r="1786" spans="4:6" s="1" customFormat="1" x14ac:dyDescent="0.25">
      <c r="D1786" s="441"/>
      <c r="E1786" s="441"/>
      <c r="F1786" s="441"/>
    </row>
    <row r="1787" spans="4:6" s="1" customFormat="1" x14ac:dyDescent="0.25">
      <c r="D1787" s="441"/>
      <c r="E1787" s="441"/>
      <c r="F1787" s="441"/>
    </row>
    <row r="1788" spans="4:6" s="1" customFormat="1" x14ac:dyDescent="0.25">
      <c r="D1788" s="441"/>
      <c r="E1788" s="441"/>
      <c r="F1788" s="441"/>
    </row>
    <row r="1789" spans="4:6" s="1" customFormat="1" x14ac:dyDescent="0.25">
      <c r="D1789" s="441"/>
      <c r="E1789" s="441"/>
      <c r="F1789" s="441"/>
    </row>
    <row r="1790" spans="4:6" s="1" customFormat="1" x14ac:dyDescent="0.25">
      <c r="D1790" s="441"/>
      <c r="E1790" s="441"/>
      <c r="F1790" s="441"/>
    </row>
    <row r="1791" spans="4:6" s="1" customFormat="1" x14ac:dyDescent="0.25">
      <c r="D1791" s="441"/>
      <c r="E1791" s="441"/>
      <c r="F1791" s="441"/>
    </row>
    <row r="1792" spans="4:6" s="1" customFormat="1" x14ac:dyDescent="0.25">
      <c r="D1792" s="441"/>
      <c r="E1792" s="441"/>
      <c r="F1792" s="441"/>
    </row>
    <row r="1793" spans="4:6" s="1" customFormat="1" x14ac:dyDescent="0.25">
      <c r="D1793" s="441"/>
      <c r="E1793" s="441"/>
      <c r="F1793" s="441"/>
    </row>
    <row r="1794" spans="4:6" s="1" customFormat="1" x14ac:dyDescent="0.25">
      <c r="D1794" s="441"/>
      <c r="E1794" s="441"/>
      <c r="F1794" s="441"/>
    </row>
    <row r="1795" spans="4:6" s="1" customFormat="1" x14ac:dyDescent="0.25">
      <c r="D1795" s="441"/>
      <c r="E1795" s="441"/>
      <c r="F1795" s="441"/>
    </row>
    <row r="1796" spans="4:6" s="1" customFormat="1" x14ac:dyDescent="0.25">
      <c r="D1796" s="441"/>
      <c r="E1796" s="441"/>
      <c r="F1796" s="441"/>
    </row>
    <row r="1797" spans="4:6" s="1" customFormat="1" x14ac:dyDescent="0.25">
      <c r="D1797" s="441"/>
      <c r="E1797" s="441"/>
      <c r="F1797" s="441"/>
    </row>
    <row r="1798" spans="4:6" s="1" customFormat="1" x14ac:dyDescent="0.25">
      <c r="D1798" s="441"/>
      <c r="E1798" s="441"/>
      <c r="F1798" s="441"/>
    </row>
    <row r="1799" spans="4:6" s="1" customFormat="1" x14ac:dyDescent="0.25">
      <c r="D1799" s="441"/>
      <c r="E1799" s="441"/>
      <c r="F1799" s="441"/>
    </row>
    <row r="1800" spans="4:6" s="1" customFormat="1" x14ac:dyDescent="0.25">
      <c r="D1800" s="441"/>
      <c r="E1800" s="441"/>
      <c r="F1800" s="441"/>
    </row>
    <row r="1801" spans="4:6" s="1" customFormat="1" x14ac:dyDescent="0.25">
      <c r="D1801" s="441"/>
      <c r="E1801" s="441"/>
      <c r="F1801" s="441"/>
    </row>
    <row r="1802" spans="4:6" s="1" customFormat="1" x14ac:dyDescent="0.25">
      <c r="D1802" s="441"/>
      <c r="E1802" s="441"/>
      <c r="F1802" s="441"/>
    </row>
    <row r="1803" spans="4:6" s="1" customFormat="1" x14ac:dyDescent="0.25">
      <c r="D1803" s="441"/>
      <c r="E1803" s="441"/>
      <c r="F1803" s="441"/>
    </row>
    <row r="1804" spans="4:6" s="1" customFormat="1" x14ac:dyDescent="0.25">
      <c r="D1804" s="441"/>
      <c r="E1804" s="441"/>
      <c r="F1804" s="441"/>
    </row>
    <row r="1805" spans="4:6" s="1" customFormat="1" x14ac:dyDescent="0.25">
      <c r="D1805" s="441"/>
      <c r="E1805" s="441"/>
      <c r="F1805" s="441"/>
    </row>
    <row r="1806" spans="4:6" s="1" customFormat="1" x14ac:dyDescent="0.25">
      <c r="D1806" s="441"/>
      <c r="E1806" s="441"/>
      <c r="F1806" s="441"/>
    </row>
    <row r="1807" spans="4:6" s="1" customFormat="1" x14ac:dyDescent="0.25">
      <c r="D1807" s="441"/>
      <c r="E1807" s="441"/>
      <c r="F1807" s="441"/>
    </row>
    <row r="1808" spans="4:6" s="1" customFormat="1" x14ac:dyDescent="0.25">
      <c r="D1808" s="441"/>
      <c r="E1808" s="441"/>
      <c r="F1808" s="441"/>
    </row>
    <row r="1809" spans="4:6" s="1" customFormat="1" x14ac:dyDescent="0.25">
      <c r="D1809" s="441"/>
      <c r="E1809" s="441"/>
      <c r="F1809" s="441"/>
    </row>
    <row r="1810" spans="4:6" s="1" customFormat="1" x14ac:dyDescent="0.25">
      <c r="D1810" s="441"/>
      <c r="E1810" s="441"/>
      <c r="F1810" s="441"/>
    </row>
    <row r="1811" spans="4:6" s="1" customFormat="1" x14ac:dyDescent="0.25">
      <c r="D1811" s="441"/>
      <c r="E1811" s="441"/>
      <c r="F1811" s="441"/>
    </row>
    <row r="1812" spans="4:6" s="1" customFormat="1" x14ac:dyDescent="0.25">
      <c r="D1812" s="441"/>
      <c r="E1812" s="441"/>
      <c r="F1812" s="441"/>
    </row>
    <row r="1813" spans="4:6" s="1" customFormat="1" x14ac:dyDescent="0.25">
      <c r="D1813" s="441"/>
      <c r="E1813" s="441"/>
      <c r="F1813" s="441"/>
    </row>
    <row r="1814" spans="4:6" s="1" customFormat="1" x14ac:dyDescent="0.25">
      <c r="D1814" s="441"/>
      <c r="E1814" s="441"/>
      <c r="F1814" s="441"/>
    </row>
    <row r="1815" spans="4:6" s="1" customFormat="1" x14ac:dyDescent="0.25">
      <c r="D1815" s="441"/>
      <c r="E1815" s="441"/>
      <c r="F1815" s="441"/>
    </row>
    <row r="1816" spans="4:6" s="1" customFormat="1" x14ac:dyDescent="0.25">
      <c r="D1816" s="441"/>
      <c r="E1816" s="441"/>
      <c r="F1816" s="441"/>
    </row>
    <row r="1817" spans="4:6" s="1" customFormat="1" x14ac:dyDescent="0.25">
      <c r="D1817" s="441"/>
      <c r="E1817" s="441"/>
      <c r="F1817" s="441"/>
    </row>
    <row r="1818" spans="4:6" s="1" customFormat="1" x14ac:dyDescent="0.25">
      <c r="D1818" s="441"/>
      <c r="E1818" s="441"/>
      <c r="F1818" s="441"/>
    </row>
    <row r="1819" spans="4:6" s="1" customFormat="1" x14ac:dyDescent="0.25">
      <c r="D1819" s="441"/>
      <c r="E1819" s="441"/>
      <c r="F1819" s="441"/>
    </row>
    <row r="1820" spans="4:6" s="1" customFormat="1" x14ac:dyDescent="0.25">
      <c r="D1820" s="441"/>
      <c r="E1820" s="441"/>
      <c r="F1820" s="441"/>
    </row>
    <row r="1821" spans="4:6" s="1" customFormat="1" x14ac:dyDescent="0.25">
      <c r="D1821" s="441"/>
      <c r="E1821" s="441"/>
      <c r="F1821" s="441"/>
    </row>
    <row r="1822" spans="4:6" s="1" customFormat="1" x14ac:dyDescent="0.25">
      <c r="D1822" s="441"/>
      <c r="E1822" s="441"/>
      <c r="F1822" s="441"/>
    </row>
    <row r="1823" spans="4:6" s="1" customFormat="1" x14ac:dyDescent="0.25">
      <c r="D1823" s="441"/>
      <c r="E1823" s="441"/>
      <c r="F1823" s="441"/>
    </row>
    <row r="1824" spans="4:6" s="1" customFormat="1" x14ac:dyDescent="0.25">
      <c r="D1824" s="441"/>
      <c r="E1824" s="441"/>
      <c r="F1824" s="441"/>
    </row>
    <row r="1825" spans="4:6" s="1" customFormat="1" x14ac:dyDescent="0.25">
      <c r="D1825" s="441"/>
      <c r="E1825" s="441"/>
      <c r="F1825" s="441"/>
    </row>
    <row r="1826" spans="4:6" s="1" customFormat="1" x14ac:dyDescent="0.25">
      <c r="D1826" s="441"/>
      <c r="E1826" s="441"/>
      <c r="F1826" s="441"/>
    </row>
    <row r="1827" spans="4:6" s="1" customFormat="1" x14ac:dyDescent="0.25">
      <c r="D1827" s="441"/>
      <c r="E1827" s="441"/>
      <c r="F1827" s="441"/>
    </row>
    <row r="1828" spans="4:6" s="1" customFormat="1" x14ac:dyDescent="0.25">
      <c r="D1828" s="441"/>
      <c r="E1828" s="441"/>
      <c r="F1828" s="441"/>
    </row>
    <row r="1829" spans="4:6" s="1" customFormat="1" x14ac:dyDescent="0.25">
      <c r="D1829" s="441"/>
      <c r="E1829" s="441"/>
      <c r="F1829" s="441"/>
    </row>
    <row r="1830" spans="4:6" s="1" customFormat="1" x14ac:dyDescent="0.25">
      <c r="D1830" s="441"/>
      <c r="E1830" s="441"/>
      <c r="F1830" s="441"/>
    </row>
    <row r="1831" spans="4:6" s="1" customFormat="1" x14ac:dyDescent="0.25">
      <c r="D1831" s="441"/>
      <c r="E1831" s="441"/>
      <c r="F1831" s="441"/>
    </row>
    <row r="1832" spans="4:6" s="1" customFormat="1" x14ac:dyDescent="0.25">
      <c r="D1832" s="441"/>
      <c r="E1832" s="441"/>
      <c r="F1832" s="441"/>
    </row>
    <row r="1833" spans="4:6" s="1" customFormat="1" x14ac:dyDescent="0.25">
      <c r="D1833" s="441"/>
      <c r="E1833" s="441"/>
      <c r="F1833" s="441"/>
    </row>
    <row r="1834" spans="4:6" s="1" customFormat="1" x14ac:dyDescent="0.25">
      <c r="D1834" s="441"/>
      <c r="E1834" s="441"/>
      <c r="F1834" s="441"/>
    </row>
    <row r="1835" spans="4:6" s="1" customFormat="1" x14ac:dyDescent="0.25">
      <c r="D1835" s="441"/>
      <c r="E1835" s="441"/>
      <c r="F1835" s="441"/>
    </row>
    <row r="1836" spans="4:6" s="1" customFormat="1" x14ac:dyDescent="0.25">
      <c r="D1836" s="441"/>
      <c r="E1836" s="441"/>
      <c r="F1836" s="441"/>
    </row>
    <row r="1837" spans="4:6" s="1" customFormat="1" x14ac:dyDescent="0.25">
      <c r="D1837" s="441"/>
      <c r="E1837" s="441"/>
      <c r="F1837" s="441"/>
    </row>
    <row r="1838" spans="4:6" s="1" customFormat="1" x14ac:dyDescent="0.25">
      <c r="D1838" s="441"/>
      <c r="E1838" s="441"/>
      <c r="F1838" s="441"/>
    </row>
    <row r="1839" spans="4:6" s="1" customFormat="1" x14ac:dyDescent="0.25">
      <c r="D1839" s="441"/>
      <c r="E1839" s="441"/>
      <c r="F1839" s="441"/>
    </row>
    <row r="1840" spans="4:6" s="1" customFormat="1" x14ac:dyDescent="0.25">
      <c r="D1840" s="441"/>
      <c r="E1840" s="441"/>
      <c r="F1840" s="441"/>
    </row>
    <row r="1841" spans="4:6" s="1" customFormat="1" x14ac:dyDescent="0.25">
      <c r="D1841" s="441"/>
      <c r="E1841" s="441"/>
      <c r="F1841" s="441"/>
    </row>
    <row r="1842" spans="4:6" s="1" customFormat="1" x14ac:dyDescent="0.25">
      <c r="D1842" s="441"/>
      <c r="E1842" s="441"/>
      <c r="F1842" s="441"/>
    </row>
    <row r="1843" spans="4:6" s="1" customFormat="1" x14ac:dyDescent="0.25">
      <c r="D1843" s="441"/>
      <c r="E1843" s="441"/>
      <c r="F1843" s="441"/>
    </row>
    <row r="1844" spans="4:6" s="1" customFormat="1" x14ac:dyDescent="0.25">
      <c r="D1844" s="441"/>
      <c r="E1844" s="441"/>
      <c r="F1844" s="441"/>
    </row>
    <row r="1845" spans="4:6" s="1" customFormat="1" x14ac:dyDescent="0.25">
      <c r="D1845" s="441"/>
      <c r="E1845" s="441"/>
      <c r="F1845" s="441"/>
    </row>
    <row r="1846" spans="4:6" s="1" customFormat="1" x14ac:dyDescent="0.25">
      <c r="D1846" s="441"/>
      <c r="E1846" s="441"/>
      <c r="F1846" s="441"/>
    </row>
    <row r="1847" spans="4:6" s="1" customFormat="1" x14ac:dyDescent="0.25">
      <c r="D1847" s="441"/>
      <c r="E1847" s="441"/>
      <c r="F1847" s="441"/>
    </row>
    <row r="1848" spans="4:6" s="1" customFormat="1" x14ac:dyDescent="0.25">
      <c r="D1848" s="441"/>
      <c r="E1848" s="441"/>
      <c r="F1848" s="441"/>
    </row>
    <row r="1849" spans="4:6" s="1" customFormat="1" x14ac:dyDescent="0.25">
      <c r="D1849" s="441"/>
      <c r="E1849" s="441"/>
      <c r="F1849" s="441"/>
    </row>
    <row r="1850" spans="4:6" s="1" customFormat="1" x14ac:dyDescent="0.25">
      <c r="D1850" s="441"/>
      <c r="E1850" s="441"/>
      <c r="F1850" s="441"/>
    </row>
    <row r="1851" spans="4:6" s="1" customFormat="1" x14ac:dyDescent="0.25">
      <c r="D1851" s="441"/>
      <c r="E1851" s="441"/>
      <c r="F1851" s="441"/>
    </row>
    <row r="1852" spans="4:6" s="1" customFormat="1" x14ac:dyDescent="0.25">
      <c r="D1852" s="441"/>
      <c r="E1852" s="441"/>
      <c r="F1852" s="441"/>
    </row>
    <row r="1853" spans="4:6" s="1" customFormat="1" x14ac:dyDescent="0.25">
      <c r="D1853" s="441"/>
      <c r="E1853" s="441"/>
      <c r="F1853" s="441"/>
    </row>
    <row r="1854" spans="4:6" s="1" customFormat="1" x14ac:dyDescent="0.25">
      <c r="D1854" s="441"/>
      <c r="E1854" s="441"/>
      <c r="F1854" s="441"/>
    </row>
    <row r="1855" spans="4:6" s="1" customFormat="1" x14ac:dyDescent="0.25">
      <c r="D1855" s="441"/>
      <c r="E1855" s="441"/>
      <c r="F1855" s="441"/>
    </row>
    <row r="1856" spans="4:6" s="1" customFormat="1" x14ac:dyDescent="0.25">
      <c r="D1856" s="441"/>
      <c r="E1856" s="441"/>
      <c r="F1856" s="441"/>
    </row>
    <row r="1857" spans="4:6" s="1" customFormat="1" x14ac:dyDescent="0.25">
      <c r="D1857" s="441"/>
      <c r="E1857" s="441"/>
      <c r="F1857" s="441"/>
    </row>
    <row r="1858" spans="4:6" s="1" customFormat="1" x14ac:dyDescent="0.25">
      <c r="D1858" s="441"/>
      <c r="E1858" s="441"/>
      <c r="F1858" s="441"/>
    </row>
    <row r="1859" spans="4:6" s="1" customFormat="1" x14ac:dyDescent="0.25">
      <c r="D1859" s="441"/>
      <c r="E1859" s="441"/>
      <c r="F1859" s="441"/>
    </row>
    <row r="1860" spans="4:6" s="1" customFormat="1" x14ac:dyDescent="0.25">
      <c r="D1860" s="441"/>
      <c r="E1860" s="441"/>
      <c r="F1860" s="441"/>
    </row>
    <row r="1861" spans="4:6" s="1" customFormat="1" x14ac:dyDescent="0.25">
      <c r="D1861" s="441"/>
      <c r="E1861" s="441"/>
      <c r="F1861" s="441"/>
    </row>
    <row r="1862" spans="4:6" s="1" customFormat="1" x14ac:dyDescent="0.25">
      <c r="D1862" s="441"/>
      <c r="E1862" s="441"/>
      <c r="F1862" s="441"/>
    </row>
    <row r="1863" spans="4:6" s="1" customFormat="1" x14ac:dyDescent="0.25">
      <c r="D1863" s="441"/>
      <c r="E1863" s="441"/>
      <c r="F1863" s="441"/>
    </row>
    <row r="1864" spans="4:6" s="1" customFormat="1" x14ac:dyDescent="0.25">
      <c r="D1864" s="441"/>
      <c r="E1864" s="441"/>
      <c r="F1864" s="441"/>
    </row>
    <row r="1865" spans="4:6" s="1" customFormat="1" x14ac:dyDescent="0.25">
      <c r="D1865" s="441"/>
      <c r="E1865" s="441"/>
      <c r="F1865" s="441"/>
    </row>
    <row r="1866" spans="4:6" s="1" customFormat="1" x14ac:dyDescent="0.25">
      <c r="D1866" s="441"/>
      <c r="E1866" s="441"/>
      <c r="F1866" s="441"/>
    </row>
    <row r="1867" spans="4:6" s="1" customFormat="1" x14ac:dyDescent="0.25">
      <c r="D1867" s="441"/>
      <c r="E1867" s="441"/>
      <c r="F1867" s="441"/>
    </row>
    <row r="1868" spans="4:6" s="1" customFormat="1" x14ac:dyDescent="0.25">
      <c r="D1868" s="441"/>
      <c r="E1868" s="441"/>
      <c r="F1868" s="441"/>
    </row>
    <row r="1869" spans="4:6" s="1" customFormat="1" x14ac:dyDescent="0.25">
      <c r="D1869" s="441"/>
      <c r="E1869" s="441"/>
      <c r="F1869" s="441"/>
    </row>
    <row r="1870" spans="4:6" s="1" customFormat="1" x14ac:dyDescent="0.25">
      <c r="D1870" s="441"/>
      <c r="E1870" s="441"/>
      <c r="F1870" s="441"/>
    </row>
    <row r="1871" spans="4:6" s="1" customFormat="1" x14ac:dyDescent="0.25">
      <c r="D1871" s="441"/>
      <c r="E1871" s="441"/>
      <c r="F1871" s="441"/>
    </row>
    <row r="1872" spans="4:6" s="1" customFormat="1" x14ac:dyDescent="0.25">
      <c r="D1872" s="441"/>
      <c r="E1872" s="441"/>
      <c r="F1872" s="441"/>
    </row>
    <row r="1873" spans="4:6" s="1" customFormat="1" x14ac:dyDescent="0.25">
      <c r="D1873" s="441"/>
      <c r="E1873" s="441"/>
      <c r="F1873" s="441"/>
    </row>
    <row r="1874" spans="4:6" s="1" customFormat="1" x14ac:dyDescent="0.25">
      <c r="D1874" s="441"/>
      <c r="E1874" s="441"/>
      <c r="F1874" s="441"/>
    </row>
    <row r="1875" spans="4:6" s="1" customFormat="1" x14ac:dyDescent="0.25">
      <c r="D1875" s="441"/>
      <c r="E1875" s="441"/>
      <c r="F1875" s="441"/>
    </row>
    <row r="1876" spans="4:6" s="1" customFormat="1" x14ac:dyDescent="0.25">
      <c r="D1876" s="441"/>
      <c r="E1876" s="441"/>
      <c r="F1876" s="441"/>
    </row>
    <row r="1877" spans="4:6" s="1" customFormat="1" x14ac:dyDescent="0.25">
      <c r="D1877" s="441"/>
      <c r="E1877" s="441"/>
      <c r="F1877" s="441"/>
    </row>
    <row r="1878" spans="4:6" s="1" customFormat="1" x14ac:dyDescent="0.25">
      <c r="D1878" s="441"/>
      <c r="E1878" s="441"/>
      <c r="F1878" s="441"/>
    </row>
    <row r="1879" spans="4:6" s="1" customFormat="1" x14ac:dyDescent="0.25">
      <c r="D1879" s="441"/>
      <c r="E1879" s="441"/>
      <c r="F1879" s="441"/>
    </row>
    <row r="1880" spans="4:6" s="1" customFormat="1" x14ac:dyDescent="0.25">
      <c r="D1880" s="441"/>
      <c r="E1880" s="441"/>
      <c r="F1880" s="441"/>
    </row>
    <row r="1881" spans="4:6" s="1" customFormat="1" x14ac:dyDescent="0.25">
      <c r="D1881" s="441"/>
      <c r="E1881" s="441"/>
      <c r="F1881" s="441"/>
    </row>
    <row r="1882" spans="4:6" s="1" customFormat="1" x14ac:dyDescent="0.25">
      <c r="D1882" s="441"/>
      <c r="E1882" s="441"/>
      <c r="F1882" s="441"/>
    </row>
    <row r="1883" spans="4:6" s="1" customFormat="1" x14ac:dyDescent="0.25">
      <c r="D1883" s="441"/>
      <c r="E1883" s="441"/>
      <c r="F1883" s="441"/>
    </row>
    <row r="1884" spans="4:6" s="1" customFormat="1" x14ac:dyDescent="0.25">
      <c r="D1884" s="441"/>
      <c r="E1884" s="441"/>
      <c r="F1884" s="441"/>
    </row>
    <row r="1885" spans="4:6" s="1" customFormat="1" x14ac:dyDescent="0.25">
      <c r="D1885" s="441"/>
      <c r="E1885" s="441"/>
      <c r="F1885" s="441"/>
    </row>
    <row r="1886" spans="4:6" s="1" customFormat="1" x14ac:dyDescent="0.25">
      <c r="D1886" s="441"/>
      <c r="E1886" s="441"/>
      <c r="F1886" s="441"/>
    </row>
    <row r="1887" spans="4:6" s="1" customFormat="1" x14ac:dyDescent="0.25">
      <c r="D1887" s="441"/>
      <c r="E1887" s="441"/>
      <c r="F1887" s="441"/>
    </row>
    <row r="1888" spans="4:6" s="1" customFormat="1" x14ac:dyDescent="0.25">
      <c r="D1888" s="441"/>
      <c r="E1888" s="441"/>
      <c r="F1888" s="441"/>
    </row>
    <row r="1889" spans="4:6" s="1" customFormat="1" x14ac:dyDescent="0.25">
      <c r="D1889" s="441"/>
      <c r="E1889" s="441"/>
      <c r="F1889" s="441"/>
    </row>
    <row r="1890" spans="4:6" s="1" customFormat="1" x14ac:dyDescent="0.25">
      <c r="D1890" s="441"/>
      <c r="E1890" s="441"/>
      <c r="F1890" s="441"/>
    </row>
    <row r="1891" spans="4:6" s="1" customFormat="1" x14ac:dyDescent="0.25">
      <c r="D1891" s="441"/>
      <c r="E1891" s="441"/>
      <c r="F1891" s="441"/>
    </row>
    <row r="1892" spans="4:6" s="1" customFormat="1" x14ac:dyDescent="0.25">
      <c r="D1892" s="441"/>
      <c r="E1892" s="441"/>
      <c r="F1892" s="441"/>
    </row>
    <row r="1893" spans="4:6" s="1" customFormat="1" x14ac:dyDescent="0.25">
      <c r="D1893" s="441"/>
      <c r="E1893" s="441"/>
      <c r="F1893" s="441"/>
    </row>
    <row r="1894" spans="4:6" s="1" customFormat="1" x14ac:dyDescent="0.25">
      <c r="D1894" s="441"/>
      <c r="E1894" s="441"/>
      <c r="F1894" s="441"/>
    </row>
    <row r="1895" spans="4:6" s="1" customFormat="1" x14ac:dyDescent="0.25">
      <c r="D1895" s="441"/>
      <c r="E1895" s="441"/>
      <c r="F1895" s="441"/>
    </row>
    <row r="1896" spans="4:6" s="1" customFormat="1" x14ac:dyDescent="0.25">
      <c r="D1896" s="441"/>
      <c r="E1896" s="441"/>
      <c r="F1896" s="441"/>
    </row>
    <row r="1897" spans="4:6" s="1" customFormat="1" x14ac:dyDescent="0.25">
      <c r="D1897" s="441"/>
      <c r="E1897" s="441"/>
      <c r="F1897" s="441"/>
    </row>
    <row r="1898" spans="4:6" s="1" customFormat="1" x14ac:dyDescent="0.25">
      <c r="D1898" s="441"/>
      <c r="E1898" s="441"/>
      <c r="F1898" s="441"/>
    </row>
    <row r="1899" spans="4:6" s="1" customFormat="1" x14ac:dyDescent="0.25">
      <c r="D1899" s="441"/>
      <c r="E1899" s="441"/>
      <c r="F1899" s="441"/>
    </row>
    <row r="1900" spans="4:6" s="1" customFormat="1" x14ac:dyDescent="0.25">
      <c r="D1900" s="441"/>
      <c r="E1900" s="441"/>
      <c r="F1900" s="441"/>
    </row>
    <row r="1901" spans="4:6" s="1" customFormat="1" x14ac:dyDescent="0.25">
      <c r="D1901" s="441"/>
      <c r="E1901" s="441"/>
      <c r="F1901" s="441"/>
    </row>
    <row r="1902" spans="4:6" s="1" customFormat="1" x14ac:dyDescent="0.25">
      <c r="D1902" s="441"/>
      <c r="E1902" s="441"/>
      <c r="F1902" s="441"/>
    </row>
    <row r="1903" spans="4:6" s="1" customFormat="1" x14ac:dyDescent="0.25">
      <c r="D1903" s="441"/>
      <c r="E1903" s="441"/>
      <c r="F1903" s="441"/>
    </row>
    <row r="1904" spans="4:6" s="1" customFormat="1" x14ac:dyDescent="0.25">
      <c r="D1904" s="441"/>
      <c r="E1904" s="441"/>
      <c r="F1904" s="441"/>
    </row>
    <row r="1905" spans="4:6" s="1" customFormat="1" x14ac:dyDescent="0.25">
      <c r="D1905" s="441"/>
      <c r="E1905" s="441"/>
      <c r="F1905" s="441"/>
    </row>
    <row r="1906" spans="4:6" s="1" customFormat="1" x14ac:dyDescent="0.25">
      <c r="D1906" s="441"/>
      <c r="E1906" s="441"/>
      <c r="F1906" s="441"/>
    </row>
    <row r="1907" spans="4:6" s="1" customFormat="1" x14ac:dyDescent="0.25">
      <c r="D1907" s="441"/>
      <c r="E1907" s="441"/>
      <c r="F1907" s="441"/>
    </row>
    <row r="1908" spans="4:6" s="1" customFormat="1" x14ac:dyDescent="0.25">
      <c r="D1908" s="441"/>
      <c r="E1908" s="441"/>
      <c r="F1908" s="441"/>
    </row>
    <row r="1909" spans="4:6" s="1" customFormat="1" x14ac:dyDescent="0.25">
      <c r="D1909" s="441"/>
      <c r="E1909" s="441"/>
      <c r="F1909" s="441"/>
    </row>
    <row r="1910" spans="4:6" s="1" customFormat="1" x14ac:dyDescent="0.25">
      <c r="D1910" s="441"/>
      <c r="E1910" s="441"/>
      <c r="F1910" s="441"/>
    </row>
    <row r="1911" spans="4:6" s="1" customFormat="1" x14ac:dyDescent="0.25">
      <c r="D1911" s="441"/>
      <c r="E1911" s="441"/>
      <c r="F1911" s="441"/>
    </row>
    <row r="1912" spans="4:6" s="1" customFormat="1" x14ac:dyDescent="0.25">
      <c r="D1912" s="441"/>
      <c r="E1912" s="441"/>
      <c r="F1912" s="441"/>
    </row>
    <row r="1913" spans="4:6" s="1" customFormat="1" x14ac:dyDescent="0.25">
      <c r="D1913" s="441"/>
      <c r="E1913" s="441"/>
      <c r="F1913" s="441"/>
    </row>
    <row r="1914" spans="4:6" s="1" customFormat="1" x14ac:dyDescent="0.25">
      <c r="D1914" s="441"/>
      <c r="E1914" s="441"/>
      <c r="F1914" s="441"/>
    </row>
    <row r="1915" spans="4:6" s="1" customFormat="1" x14ac:dyDescent="0.25">
      <c r="D1915" s="441"/>
      <c r="E1915" s="441"/>
      <c r="F1915" s="441"/>
    </row>
    <row r="1916" spans="4:6" s="1" customFormat="1" x14ac:dyDescent="0.25">
      <c r="D1916" s="441"/>
      <c r="E1916" s="441"/>
      <c r="F1916" s="441"/>
    </row>
    <row r="1917" spans="4:6" s="1" customFormat="1" x14ac:dyDescent="0.25">
      <c r="D1917" s="441"/>
      <c r="E1917" s="441"/>
      <c r="F1917" s="441"/>
    </row>
    <row r="1918" spans="4:6" s="1" customFormat="1" x14ac:dyDescent="0.25">
      <c r="D1918" s="441"/>
      <c r="E1918" s="441"/>
      <c r="F1918" s="441"/>
    </row>
    <row r="1919" spans="4:6" s="1" customFormat="1" x14ac:dyDescent="0.25">
      <c r="D1919" s="441"/>
      <c r="E1919" s="441"/>
      <c r="F1919" s="441"/>
    </row>
    <row r="1920" spans="4:6" s="1" customFormat="1" x14ac:dyDescent="0.25">
      <c r="D1920" s="441"/>
      <c r="E1920" s="441"/>
      <c r="F1920" s="441"/>
    </row>
    <row r="1921" spans="4:6" s="1" customFormat="1" x14ac:dyDescent="0.25">
      <c r="D1921" s="441"/>
      <c r="E1921" s="441"/>
      <c r="F1921" s="441"/>
    </row>
    <row r="1922" spans="4:6" s="1" customFormat="1" x14ac:dyDescent="0.25">
      <c r="D1922" s="441"/>
      <c r="E1922" s="441"/>
      <c r="F1922" s="441"/>
    </row>
    <row r="1923" spans="4:6" s="1" customFormat="1" x14ac:dyDescent="0.25">
      <c r="D1923" s="441"/>
      <c r="E1923" s="441"/>
      <c r="F1923" s="441"/>
    </row>
    <row r="1924" spans="4:6" s="1" customFormat="1" x14ac:dyDescent="0.25">
      <c r="D1924" s="441"/>
      <c r="E1924" s="441"/>
      <c r="F1924" s="441"/>
    </row>
    <row r="1925" spans="4:6" s="1" customFormat="1" x14ac:dyDescent="0.25">
      <c r="D1925" s="441"/>
      <c r="E1925" s="441"/>
      <c r="F1925" s="441"/>
    </row>
    <row r="1926" spans="4:6" s="1" customFormat="1" x14ac:dyDescent="0.25">
      <c r="D1926" s="441"/>
      <c r="E1926" s="441"/>
      <c r="F1926" s="441"/>
    </row>
    <row r="1927" spans="4:6" s="1" customFormat="1" x14ac:dyDescent="0.25">
      <c r="D1927" s="441"/>
      <c r="E1927" s="441"/>
      <c r="F1927" s="441"/>
    </row>
    <row r="1928" spans="4:6" s="1" customFormat="1" x14ac:dyDescent="0.25">
      <c r="D1928" s="441"/>
      <c r="E1928" s="441"/>
      <c r="F1928" s="441"/>
    </row>
    <row r="1929" spans="4:6" s="1" customFormat="1" x14ac:dyDescent="0.25">
      <c r="D1929" s="441"/>
      <c r="E1929" s="441"/>
      <c r="F1929" s="441"/>
    </row>
    <row r="1930" spans="4:6" s="1" customFormat="1" x14ac:dyDescent="0.25">
      <c r="D1930" s="441"/>
      <c r="E1930" s="441"/>
      <c r="F1930" s="441"/>
    </row>
    <row r="1931" spans="4:6" s="1" customFormat="1" x14ac:dyDescent="0.25">
      <c r="D1931" s="441"/>
      <c r="E1931" s="441"/>
      <c r="F1931" s="441"/>
    </row>
    <row r="1932" spans="4:6" s="1" customFormat="1" x14ac:dyDescent="0.25">
      <c r="D1932" s="441"/>
      <c r="E1932" s="441"/>
      <c r="F1932" s="441"/>
    </row>
    <row r="1933" spans="4:6" s="1" customFormat="1" x14ac:dyDescent="0.25">
      <c r="D1933" s="441"/>
      <c r="E1933" s="441"/>
      <c r="F1933" s="441"/>
    </row>
    <row r="1934" spans="4:6" s="1" customFormat="1" x14ac:dyDescent="0.25">
      <c r="D1934" s="441"/>
      <c r="E1934" s="441"/>
      <c r="F1934" s="441"/>
    </row>
    <row r="1935" spans="4:6" s="1" customFormat="1" x14ac:dyDescent="0.25">
      <c r="D1935" s="441"/>
      <c r="E1935" s="441"/>
      <c r="F1935" s="441"/>
    </row>
    <row r="1936" spans="4:6" s="1" customFormat="1" x14ac:dyDescent="0.25">
      <c r="D1936" s="441"/>
      <c r="E1936" s="441"/>
      <c r="F1936" s="441"/>
    </row>
    <row r="1937" spans="4:6" s="1" customFormat="1" x14ac:dyDescent="0.25">
      <c r="D1937" s="441"/>
      <c r="E1937" s="441"/>
      <c r="F1937" s="441"/>
    </row>
    <row r="1938" spans="4:6" s="1" customFormat="1" x14ac:dyDescent="0.25">
      <c r="D1938" s="441"/>
      <c r="E1938" s="441"/>
      <c r="F1938" s="441"/>
    </row>
    <row r="1939" spans="4:6" s="1" customFormat="1" x14ac:dyDescent="0.25">
      <c r="D1939" s="441"/>
      <c r="E1939" s="441"/>
      <c r="F1939" s="441"/>
    </row>
    <row r="1940" spans="4:6" s="1" customFormat="1" x14ac:dyDescent="0.25">
      <c r="D1940" s="441"/>
      <c r="E1940" s="441"/>
      <c r="F1940" s="441"/>
    </row>
    <row r="1941" spans="4:6" s="1" customFormat="1" x14ac:dyDescent="0.25">
      <c r="D1941" s="441"/>
      <c r="E1941" s="441"/>
      <c r="F1941" s="441"/>
    </row>
    <row r="1942" spans="4:6" s="1" customFormat="1" x14ac:dyDescent="0.25">
      <c r="D1942" s="441"/>
      <c r="E1942" s="441"/>
      <c r="F1942" s="441"/>
    </row>
    <row r="1943" spans="4:6" s="1" customFormat="1" x14ac:dyDescent="0.25">
      <c r="D1943" s="441"/>
      <c r="E1943" s="441"/>
      <c r="F1943" s="441"/>
    </row>
    <row r="1944" spans="4:6" s="1" customFormat="1" x14ac:dyDescent="0.25">
      <c r="D1944" s="441"/>
      <c r="E1944" s="441"/>
      <c r="F1944" s="441"/>
    </row>
    <row r="1945" spans="4:6" s="1" customFormat="1" x14ac:dyDescent="0.25">
      <c r="D1945" s="441"/>
      <c r="E1945" s="441"/>
      <c r="F1945" s="441"/>
    </row>
    <row r="1946" spans="4:6" s="1" customFormat="1" x14ac:dyDescent="0.25">
      <c r="D1946" s="441"/>
      <c r="E1946" s="441"/>
      <c r="F1946" s="441"/>
    </row>
    <row r="1947" spans="4:6" s="1" customFormat="1" x14ac:dyDescent="0.25">
      <c r="D1947" s="441"/>
      <c r="E1947" s="441"/>
      <c r="F1947" s="441"/>
    </row>
    <row r="1948" spans="4:6" s="1" customFormat="1" x14ac:dyDescent="0.25">
      <c r="D1948" s="441"/>
      <c r="E1948" s="441"/>
      <c r="F1948" s="441"/>
    </row>
    <row r="1949" spans="4:6" s="1" customFormat="1" x14ac:dyDescent="0.25">
      <c r="D1949" s="441"/>
      <c r="E1949" s="441"/>
      <c r="F1949" s="441"/>
    </row>
    <row r="1950" spans="4:6" s="1" customFormat="1" x14ac:dyDescent="0.25">
      <c r="D1950" s="441"/>
      <c r="E1950" s="441"/>
      <c r="F1950" s="441"/>
    </row>
    <row r="1951" spans="4:6" s="1" customFormat="1" x14ac:dyDescent="0.25">
      <c r="D1951" s="441"/>
      <c r="E1951" s="441"/>
      <c r="F1951" s="441"/>
    </row>
    <row r="1952" spans="4:6" s="1" customFormat="1" x14ac:dyDescent="0.25">
      <c r="D1952" s="441"/>
      <c r="E1952" s="441"/>
      <c r="F1952" s="441"/>
    </row>
    <row r="1953" spans="4:6" s="1" customFormat="1" x14ac:dyDescent="0.25">
      <c r="D1953" s="441"/>
      <c r="E1953" s="441"/>
      <c r="F1953" s="441"/>
    </row>
    <row r="1954" spans="4:6" s="1" customFormat="1" x14ac:dyDescent="0.25">
      <c r="D1954" s="441"/>
      <c r="E1954" s="441"/>
      <c r="F1954" s="441"/>
    </row>
    <row r="1955" spans="4:6" s="1" customFormat="1" x14ac:dyDescent="0.25">
      <c r="D1955" s="441"/>
      <c r="E1955" s="441"/>
      <c r="F1955" s="441"/>
    </row>
    <row r="1956" spans="4:6" s="1" customFormat="1" x14ac:dyDescent="0.25">
      <c r="D1956" s="441"/>
      <c r="E1956" s="441"/>
      <c r="F1956" s="441"/>
    </row>
    <row r="1957" spans="4:6" s="1" customFormat="1" x14ac:dyDescent="0.25">
      <c r="D1957" s="441"/>
      <c r="E1957" s="441"/>
      <c r="F1957" s="441"/>
    </row>
    <row r="1958" spans="4:6" s="1" customFormat="1" x14ac:dyDescent="0.25">
      <c r="D1958" s="441"/>
      <c r="E1958" s="441"/>
      <c r="F1958" s="441"/>
    </row>
    <row r="1959" spans="4:6" s="1" customFormat="1" x14ac:dyDescent="0.25">
      <c r="D1959" s="441"/>
      <c r="E1959" s="441"/>
      <c r="F1959" s="441"/>
    </row>
    <row r="1960" spans="4:6" s="1" customFormat="1" x14ac:dyDescent="0.25">
      <c r="D1960" s="441"/>
      <c r="E1960" s="441"/>
      <c r="F1960" s="441"/>
    </row>
    <row r="1961" spans="4:6" s="1" customFormat="1" x14ac:dyDescent="0.25">
      <c r="D1961" s="441"/>
      <c r="E1961" s="441"/>
      <c r="F1961" s="441"/>
    </row>
    <row r="1962" spans="4:6" s="1" customFormat="1" x14ac:dyDescent="0.25">
      <c r="D1962" s="441"/>
      <c r="E1962" s="441"/>
      <c r="F1962" s="441"/>
    </row>
    <row r="1963" spans="4:6" s="1" customFormat="1" x14ac:dyDescent="0.25">
      <c r="D1963" s="441"/>
      <c r="E1963" s="441"/>
      <c r="F1963" s="441"/>
    </row>
    <row r="1964" spans="4:6" s="1" customFormat="1" x14ac:dyDescent="0.25">
      <c r="D1964" s="441"/>
      <c r="E1964" s="441"/>
      <c r="F1964" s="441"/>
    </row>
    <row r="1965" spans="4:6" s="1" customFormat="1" x14ac:dyDescent="0.25">
      <c r="D1965" s="441"/>
      <c r="E1965" s="441"/>
      <c r="F1965" s="441"/>
    </row>
    <row r="1966" spans="4:6" s="1" customFormat="1" x14ac:dyDescent="0.25">
      <c r="D1966" s="441"/>
      <c r="E1966" s="441"/>
      <c r="F1966" s="441"/>
    </row>
    <row r="1967" spans="4:6" s="1" customFormat="1" x14ac:dyDescent="0.25">
      <c r="D1967" s="441"/>
      <c r="E1967" s="441"/>
      <c r="F1967" s="441"/>
    </row>
    <row r="1968" spans="4:6" s="1" customFormat="1" x14ac:dyDescent="0.25">
      <c r="D1968" s="441"/>
      <c r="E1968" s="441"/>
      <c r="F1968" s="441"/>
    </row>
    <row r="1969" spans="4:6" s="1" customFormat="1" x14ac:dyDescent="0.25">
      <c r="D1969" s="441"/>
      <c r="E1969" s="441"/>
      <c r="F1969" s="441"/>
    </row>
    <row r="1970" spans="4:6" s="1" customFormat="1" x14ac:dyDescent="0.25">
      <c r="D1970" s="441"/>
      <c r="E1970" s="441"/>
      <c r="F1970" s="441"/>
    </row>
    <row r="1971" spans="4:6" s="1" customFormat="1" x14ac:dyDescent="0.25">
      <c r="D1971" s="441"/>
      <c r="E1971" s="441"/>
      <c r="F1971" s="441"/>
    </row>
    <row r="1972" spans="4:6" s="1" customFormat="1" x14ac:dyDescent="0.25">
      <c r="D1972" s="441"/>
      <c r="E1972" s="441"/>
      <c r="F1972" s="441"/>
    </row>
    <row r="1973" spans="4:6" s="1" customFormat="1" x14ac:dyDescent="0.25">
      <c r="D1973" s="441"/>
      <c r="E1973" s="441"/>
      <c r="F1973" s="441"/>
    </row>
    <row r="1974" spans="4:6" s="1" customFormat="1" x14ac:dyDescent="0.25">
      <c r="D1974" s="441"/>
      <c r="E1974" s="441"/>
      <c r="F1974" s="441"/>
    </row>
    <row r="1975" spans="4:6" s="1" customFormat="1" x14ac:dyDescent="0.25">
      <c r="D1975" s="441"/>
      <c r="E1975" s="441"/>
      <c r="F1975" s="441"/>
    </row>
    <row r="1976" spans="4:6" s="1" customFormat="1" x14ac:dyDescent="0.25">
      <c r="D1976" s="441"/>
      <c r="E1976" s="441"/>
      <c r="F1976" s="441"/>
    </row>
    <row r="1977" spans="4:6" s="1" customFormat="1" x14ac:dyDescent="0.25">
      <c r="D1977" s="441"/>
      <c r="E1977" s="441"/>
      <c r="F1977" s="441"/>
    </row>
    <row r="1978" spans="4:6" s="1" customFormat="1" x14ac:dyDescent="0.25">
      <c r="D1978" s="441"/>
      <c r="E1978" s="441"/>
      <c r="F1978" s="441"/>
    </row>
    <row r="1979" spans="4:6" s="1" customFormat="1" x14ac:dyDescent="0.25">
      <c r="D1979" s="441"/>
      <c r="E1979" s="441"/>
      <c r="F1979" s="441"/>
    </row>
    <row r="1980" spans="4:6" s="1" customFormat="1" x14ac:dyDescent="0.25">
      <c r="D1980" s="441"/>
      <c r="E1980" s="441"/>
      <c r="F1980" s="441"/>
    </row>
    <row r="1981" spans="4:6" s="1" customFormat="1" x14ac:dyDescent="0.25">
      <c r="D1981" s="441"/>
      <c r="E1981" s="441"/>
      <c r="F1981" s="441"/>
    </row>
    <row r="1982" spans="4:6" s="1" customFormat="1" x14ac:dyDescent="0.25">
      <c r="D1982" s="441"/>
      <c r="E1982" s="441"/>
      <c r="F1982" s="441"/>
    </row>
    <row r="1983" spans="4:6" s="1" customFormat="1" x14ac:dyDescent="0.25">
      <c r="D1983" s="441"/>
      <c r="E1983" s="441"/>
      <c r="F1983" s="441"/>
    </row>
    <row r="1984" spans="4:6" s="1" customFormat="1" x14ac:dyDescent="0.25">
      <c r="D1984" s="441"/>
      <c r="E1984" s="441"/>
      <c r="F1984" s="441"/>
    </row>
    <row r="1985" spans="4:6" s="1" customFormat="1" x14ac:dyDescent="0.25">
      <c r="D1985" s="441"/>
      <c r="E1985" s="441"/>
      <c r="F1985" s="441"/>
    </row>
    <row r="1986" spans="4:6" s="1" customFormat="1" x14ac:dyDescent="0.25">
      <c r="D1986" s="441"/>
      <c r="E1986" s="441"/>
      <c r="F1986" s="441"/>
    </row>
    <row r="1987" spans="4:6" s="1" customFormat="1" x14ac:dyDescent="0.25">
      <c r="D1987" s="441"/>
      <c r="E1987" s="441"/>
      <c r="F1987" s="441"/>
    </row>
    <row r="1988" spans="4:6" s="1" customFormat="1" x14ac:dyDescent="0.25">
      <c r="D1988" s="441"/>
      <c r="E1988" s="441"/>
      <c r="F1988" s="441"/>
    </row>
    <row r="1989" spans="4:6" s="1" customFormat="1" x14ac:dyDescent="0.25">
      <c r="D1989" s="441"/>
      <c r="E1989" s="441"/>
      <c r="F1989" s="441"/>
    </row>
    <row r="1990" spans="4:6" s="1" customFormat="1" x14ac:dyDescent="0.25">
      <c r="D1990" s="441"/>
      <c r="E1990" s="441"/>
      <c r="F1990" s="441"/>
    </row>
    <row r="1991" spans="4:6" s="1" customFormat="1" x14ac:dyDescent="0.25">
      <c r="D1991" s="441"/>
      <c r="E1991" s="441"/>
      <c r="F1991" s="441"/>
    </row>
    <row r="1992" spans="4:6" s="1" customFormat="1" x14ac:dyDescent="0.25">
      <c r="D1992" s="441"/>
      <c r="E1992" s="441"/>
      <c r="F1992" s="441"/>
    </row>
    <row r="1993" spans="4:6" s="1" customFormat="1" x14ac:dyDescent="0.25">
      <c r="D1993" s="441"/>
      <c r="E1993" s="441"/>
      <c r="F1993" s="441"/>
    </row>
    <row r="1994" spans="4:6" s="1" customFormat="1" x14ac:dyDescent="0.25">
      <c r="D1994" s="441"/>
      <c r="E1994" s="441"/>
      <c r="F1994" s="441"/>
    </row>
    <row r="1995" spans="4:6" s="1" customFormat="1" x14ac:dyDescent="0.25">
      <c r="D1995" s="441"/>
      <c r="E1995" s="441"/>
      <c r="F1995" s="441"/>
    </row>
    <row r="1996" spans="4:6" s="1" customFormat="1" x14ac:dyDescent="0.25">
      <c r="D1996" s="441"/>
      <c r="E1996" s="441"/>
      <c r="F1996" s="441"/>
    </row>
    <row r="1997" spans="4:6" s="1" customFormat="1" x14ac:dyDescent="0.25">
      <c r="D1997" s="441"/>
      <c r="E1997" s="441"/>
      <c r="F1997" s="441"/>
    </row>
    <row r="1998" spans="4:6" s="1" customFormat="1" x14ac:dyDescent="0.25">
      <c r="D1998" s="441"/>
      <c r="E1998" s="441"/>
      <c r="F1998" s="441"/>
    </row>
    <row r="1999" spans="4:6" s="1" customFormat="1" x14ac:dyDescent="0.25">
      <c r="D1999" s="441"/>
      <c r="E1999" s="441"/>
      <c r="F1999" s="441"/>
    </row>
    <row r="2000" spans="4:6" s="1" customFormat="1" x14ac:dyDescent="0.25">
      <c r="D2000" s="441"/>
      <c r="E2000" s="441"/>
      <c r="F2000" s="441"/>
    </row>
    <row r="2001" spans="4:6" s="1" customFormat="1" x14ac:dyDescent="0.25">
      <c r="D2001" s="441"/>
      <c r="E2001" s="441"/>
      <c r="F2001" s="441"/>
    </row>
    <row r="2002" spans="4:6" s="1" customFormat="1" x14ac:dyDescent="0.25">
      <c r="D2002" s="441"/>
      <c r="E2002" s="441"/>
      <c r="F2002" s="441"/>
    </row>
    <row r="2003" spans="4:6" s="1" customFormat="1" x14ac:dyDescent="0.25">
      <c r="D2003" s="441"/>
      <c r="E2003" s="441"/>
      <c r="F2003" s="441"/>
    </row>
    <row r="2004" spans="4:6" s="1" customFormat="1" x14ac:dyDescent="0.25">
      <c r="D2004" s="441"/>
      <c r="E2004" s="441"/>
      <c r="F2004" s="441"/>
    </row>
    <row r="2005" spans="4:6" s="1" customFormat="1" x14ac:dyDescent="0.25">
      <c r="D2005" s="441"/>
      <c r="E2005" s="441"/>
      <c r="F2005" s="441"/>
    </row>
    <row r="2006" spans="4:6" s="1" customFormat="1" x14ac:dyDescent="0.25">
      <c r="D2006" s="441"/>
      <c r="E2006" s="441"/>
      <c r="F2006" s="441"/>
    </row>
    <row r="2007" spans="4:6" s="1" customFormat="1" x14ac:dyDescent="0.25">
      <c r="D2007" s="441"/>
      <c r="E2007" s="441"/>
      <c r="F2007" s="441"/>
    </row>
    <row r="2008" spans="4:6" s="1" customFormat="1" x14ac:dyDescent="0.25">
      <c r="D2008" s="441"/>
      <c r="E2008" s="441"/>
      <c r="F2008" s="441"/>
    </row>
    <row r="2009" spans="4:6" s="1" customFormat="1" x14ac:dyDescent="0.25">
      <c r="D2009" s="441"/>
      <c r="E2009" s="441"/>
      <c r="F2009" s="441"/>
    </row>
    <row r="2010" spans="4:6" s="1" customFormat="1" x14ac:dyDescent="0.25">
      <c r="D2010" s="441"/>
      <c r="E2010" s="441"/>
      <c r="F2010" s="441"/>
    </row>
    <row r="2011" spans="4:6" s="1" customFormat="1" x14ac:dyDescent="0.25">
      <c r="D2011" s="441"/>
      <c r="E2011" s="441"/>
      <c r="F2011" s="441"/>
    </row>
    <row r="2012" spans="4:6" s="1" customFormat="1" x14ac:dyDescent="0.25">
      <c r="D2012" s="441"/>
      <c r="E2012" s="441"/>
      <c r="F2012" s="441"/>
    </row>
    <row r="2013" spans="4:6" s="1" customFormat="1" x14ac:dyDescent="0.25">
      <c r="D2013" s="441"/>
      <c r="E2013" s="441"/>
      <c r="F2013" s="441"/>
    </row>
    <row r="2014" spans="4:6" s="1" customFormat="1" x14ac:dyDescent="0.25">
      <c r="D2014" s="441"/>
      <c r="E2014" s="441"/>
      <c r="F2014" s="441"/>
    </row>
    <row r="2015" spans="4:6" s="1" customFormat="1" x14ac:dyDescent="0.25">
      <c r="D2015" s="441"/>
      <c r="E2015" s="441"/>
      <c r="F2015" s="441"/>
    </row>
    <row r="2016" spans="4:6" s="1" customFormat="1" x14ac:dyDescent="0.25">
      <c r="D2016" s="441"/>
      <c r="E2016" s="441"/>
      <c r="F2016" s="441"/>
    </row>
    <row r="2017" spans="4:6" s="1" customFormat="1" x14ac:dyDescent="0.25">
      <c r="D2017" s="441"/>
      <c r="E2017" s="441"/>
      <c r="F2017" s="441"/>
    </row>
    <row r="2018" spans="4:6" s="1" customFormat="1" x14ac:dyDescent="0.25">
      <c r="D2018" s="441"/>
      <c r="E2018" s="441"/>
      <c r="F2018" s="441"/>
    </row>
    <row r="2019" spans="4:6" s="1" customFormat="1" x14ac:dyDescent="0.25">
      <c r="D2019" s="441"/>
      <c r="E2019" s="441"/>
      <c r="F2019" s="441"/>
    </row>
    <row r="2020" spans="4:6" s="1" customFormat="1" x14ac:dyDescent="0.25">
      <c r="D2020" s="441"/>
      <c r="E2020" s="441"/>
      <c r="F2020" s="441"/>
    </row>
    <row r="2021" spans="4:6" s="1" customFormat="1" x14ac:dyDescent="0.25">
      <c r="D2021" s="441"/>
      <c r="E2021" s="441"/>
      <c r="F2021" s="441"/>
    </row>
    <row r="2022" spans="4:6" s="1" customFormat="1" x14ac:dyDescent="0.25">
      <c r="D2022" s="441"/>
      <c r="E2022" s="441"/>
      <c r="F2022" s="441"/>
    </row>
    <row r="2023" spans="4:6" s="1" customFormat="1" x14ac:dyDescent="0.25">
      <c r="D2023" s="441"/>
      <c r="E2023" s="441"/>
      <c r="F2023" s="441"/>
    </row>
    <row r="2024" spans="4:6" s="1" customFormat="1" x14ac:dyDescent="0.25">
      <c r="D2024" s="441"/>
      <c r="E2024" s="441"/>
      <c r="F2024" s="441"/>
    </row>
    <row r="2025" spans="4:6" s="1" customFormat="1" x14ac:dyDescent="0.25">
      <c r="D2025" s="441"/>
      <c r="E2025" s="441"/>
      <c r="F2025" s="441"/>
    </row>
    <row r="2026" spans="4:6" s="1" customFormat="1" x14ac:dyDescent="0.25">
      <c r="D2026" s="441"/>
      <c r="E2026" s="441"/>
      <c r="F2026" s="441"/>
    </row>
    <row r="2027" spans="4:6" s="1" customFormat="1" x14ac:dyDescent="0.25">
      <c r="D2027" s="441"/>
      <c r="E2027" s="441"/>
      <c r="F2027" s="441"/>
    </row>
    <row r="2028" spans="4:6" s="1" customFormat="1" x14ac:dyDescent="0.25">
      <c r="D2028" s="441"/>
      <c r="E2028" s="441"/>
      <c r="F2028" s="441"/>
    </row>
    <row r="2029" spans="4:6" s="1" customFormat="1" x14ac:dyDescent="0.25">
      <c r="D2029" s="441"/>
      <c r="E2029" s="441"/>
      <c r="F2029" s="441"/>
    </row>
    <row r="2030" spans="4:6" s="1" customFormat="1" x14ac:dyDescent="0.25">
      <c r="D2030" s="441"/>
      <c r="E2030" s="441"/>
      <c r="F2030" s="441"/>
    </row>
    <row r="2031" spans="4:6" s="1" customFormat="1" x14ac:dyDescent="0.25">
      <c r="D2031" s="441"/>
      <c r="E2031" s="441"/>
      <c r="F2031" s="441"/>
    </row>
    <row r="2032" spans="4:6" s="1" customFormat="1" x14ac:dyDescent="0.25">
      <c r="D2032" s="441"/>
      <c r="E2032" s="441"/>
      <c r="F2032" s="441"/>
    </row>
    <row r="2033" spans="4:6" s="1" customFormat="1" x14ac:dyDescent="0.25">
      <c r="D2033" s="441"/>
      <c r="E2033" s="441"/>
      <c r="F2033" s="441"/>
    </row>
    <row r="2034" spans="4:6" s="1" customFormat="1" x14ac:dyDescent="0.25">
      <c r="D2034" s="441"/>
      <c r="E2034" s="441"/>
      <c r="F2034" s="441"/>
    </row>
    <row r="2035" spans="4:6" s="1" customFormat="1" x14ac:dyDescent="0.25">
      <c r="D2035" s="441"/>
      <c r="E2035" s="441"/>
      <c r="F2035" s="441"/>
    </row>
    <row r="2036" spans="4:6" s="1" customFormat="1" x14ac:dyDescent="0.25">
      <c r="D2036" s="441"/>
      <c r="E2036" s="441"/>
      <c r="F2036" s="441"/>
    </row>
    <row r="2037" spans="4:6" s="1" customFormat="1" x14ac:dyDescent="0.25">
      <c r="D2037" s="441"/>
      <c r="E2037" s="441"/>
      <c r="F2037" s="441"/>
    </row>
    <row r="2038" spans="4:6" s="1" customFormat="1" x14ac:dyDescent="0.25">
      <c r="D2038" s="441"/>
      <c r="E2038" s="441"/>
      <c r="F2038" s="441"/>
    </row>
    <row r="2039" spans="4:6" s="1" customFormat="1" x14ac:dyDescent="0.25">
      <c r="D2039" s="441"/>
      <c r="E2039" s="441"/>
      <c r="F2039" s="441"/>
    </row>
    <row r="2040" spans="4:6" s="1" customFormat="1" x14ac:dyDescent="0.25">
      <c r="D2040" s="441"/>
      <c r="E2040" s="441"/>
      <c r="F2040" s="441"/>
    </row>
    <row r="2041" spans="4:6" s="1" customFormat="1" x14ac:dyDescent="0.25">
      <c r="D2041" s="441"/>
      <c r="E2041" s="441"/>
      <c r="F2041" s="441"/>
    </row>
    <row r="2042" spans="4:6" s="1" customFormat="1" x14ac:dyDescent="0.25">
      <c r="D2042" s="441"/>
      <c r="E2042" s="441"/>
      <c r="F2042" s="441"/>
    </row>
    <row r="2043" spans="4:6" s="1" customFormat="1" x14ac:dyDescent="0.25">
      <c r="D2043" s="441"/>
      <c r="E2043" s="441"/>
      <c r="F2043" s="441"/>
    </row>
    <row r="2044" spans="4:6" s="1" customFormat="1" x14ac:dyDescent="0.25">
      <c r="D2044" s="441"/>
      <c r="E2044" s="441"/>
      <c r="F2044" s="441"/>
    </row>
    <row r="2045" spans="4:6" s="1" customFormat="1" x14ac:dyDescent="0.25">
      <c r="D2045" s="441"/>
      <c r="E2045" s="441"/>
      <c r="F2045" s="441"/>
    </row>
    <row r="2046" spans="4:6" s="1" customFormat="1" x14ac:dyDescent="0.25">
      <c r="D2046" s="441"/>
      <c r="E2046" s="441"/>
      <c r="F2046" s="441"/>
    </row>
    <row r="2047" spans="4:6" s="1" customFormat="1" x14ac:dyDescent="0.25">
      <c r="D2047" s="441"/>
      <c r="E2047" s="441"/>
      <c r="F2047" s="441"/>
    </row>
    <row r="2048" spans="4:6" s="1" customFormat="1" x14ac:dyDescent="0.25">
      <c r="D2048" s="441"/>
      <c r="E2048" s="441"/>
      <c r="F2048" s="441"/>
    </row>
    <row r="2049" spans="4:6" s="1" customFormat="1" x14ac:dyDescent="0.25">
      <c r="D2049" s="441"/>
      <c r="E2049" s="441"/>
      <c r="F2049" s="441"/>
    </row>
    <row r="2050" spans="4:6" s="1" customFormat="1" x14ac:dyDescent="0.25">
      <c r="D2050" s="441"/>
      <c r="E2050" s="441"/>
      <c r="F2050" s="441"/>
    </row>
    <row r="2051" spans="4:6" s="1" customFormat="1" x14ac:dyDescent="0.25">
      <c r="D2051" s="441"/>
      <c r="E2051" s="441"/>
      <c r="F2051" s="441"/>
    </row>
    <row r="2052" spans="4:6" s="1" customFormat="1" x14ac:dyDescent="0.25">
      <c r="D2052" s="441"/>
      <c r="E2052" s="441"/>
      <c r="F2052" s="441"/>
    </row>
    <row r="2053" spans="4:6" s="1" customFormat="1" x14ac:dyDescent="0.25">
      <c r="D2053" s="441"/>
      <c r="E2053" s="441"/>
      <c r="F2053" s="441"/>
    </row>
    <row r="2054" spans="4:6" s="1" customFormat="1" x14ac:dyDescent="0.25">
      <c r="D2054" s="441"/>
      <c r="E2054" s="441"/>
      <c r="F2054" s="441"/>
    </row>
    <row r="2055" spans="4:6" s="1" customFormat="1" x14ac:dyDescent="0.25">
      <c r="D2055" s="441"/>
      <c r="E2055" s="441"/>
      <c r="F2055" s="441"/>
    </row>
    <row r="2056" spans="4:6" s="1" customFormat="1" x14ac:dyDescent="0.25">
      <c r="D2056" s="441"/>
      <c r="E2056" s="441"/>
      <c r="F2056" s="441"/>
    </row>
    <row r="2057" spans="4:6" s="1" customFormat="1" x14ac:dyDescent="0.25">
      <c r="D2057" s="441"/>
      <c r="E2057" s="441"/>
      <c r="F2057" s="441"/>
    </row>
    <row r="2058" spans="4:6" s="1" customFormat="1" x14ac:dyDescent="0.25">
      <c r="D2058" s="441"/>
      <c r="E2058" s="441"/>
      <c r="F2058" s="441"/>
    </row>
    <row r="2059" spans="4:6" s="1" customFormat="1" x14ac:dyDescent="0.25">
      <c r="D2059" s="441"/>
      <c r="E2059" s="441"/>
      <c r="F2059" s="441"/>
    </row>
    <row r="2060" spans="4:6" s="1" customFormat="1" x14ac:dyDescent="0.25">
      <c r="D2060" s="441"/>
      <c r="E2060" s="441"/>
      <c r="F2060" s="441"/>
    </row>
    <row r="2061" spans="4:6" s="1" customFormat="1" x14ac:dyDescent="0.25">
      <c r="D2061" s="441"/>
      <c r="E2061" s="441"/>
      <c r="F2061" s="441"/>
    </row>
    <row r="2062" spans="4:6" s="1" customFormat="1" x14ac:dyDescent="0.25">
      <c r="D2062" s="441"/>
      <c r="E2062" s="441"/>
      <c r="F2062" s="441"/>
    </row>
    <row r="2063" spans="4:6" s="1" customFormat="1" x14ac:dyDescent="0.25">
      <c r="D2063" s="441"/>
      <c r="E2063" s="441"/>
      <c r="F2063" s="441"/>
    </row>
    <row r="2064" spans="4:6" s="1" customFormat="1" x14ac:dyDescent="0.25">
      <c r="D2064" s="441"/>
      <c r="E2064" s="441"/>
      <c r="F2064" s="441"/>
    </row>
    <row r="2065" spans="4:6" s="1" customFormat="1" x14ac:dyDescent="0.25">
      <c r="D2065" s="441"/>
      <c r="E2065" s="441"/>
      <c r="F2065" s="441"/>
    </row>
    <row r="2066" spans="4:6" s="1" customFormat="1" x14ac:dyDescent="0.25">
      <c r="D2066" s="441"/>
      <c r="E2066" s="441"/>
      <c r="F2066" s="441"/>
    </row>
    <row r="2067" spans="4:6" s="1" customFormat="1" x14ac:dyDescent="0.25">
      <c r="D2067" s="441"/>
      <c r="E2067" s="441"/>
      <c r="F2067" s="441"/>
    </row>
    <row r="2068" spans="4:6" s="1" customFormat="1" x14ac:dyDescent="0.25">
      <c r="D2068" s="441"/>
      <c r="E2068" s="441"/>
      <c r="F2068" s="441"/>
    </row>
    <row r="2069" spans="4:6" s="1" customFormat="1" x14ac:dyDescent="0.25">
      <c r="D2069" s="441"/>
      <c r="E2069" s="441"/>
      <c r="F2069" s="441"/>
    </row>
    <row r="2070" spans="4:6" s="1" customFormat="1" x14ac:dyDescent="0.25">
      <c r="D2070" s="441"/>
      <c r="E2070" s="441"/>
      <c r="F2070" s="441"/>
    </row>
    <row r="2071" spans="4:6" s="1" customFormat="1" x14ac:dyDescent="0.25">
      <c r="D2071" s="441"/>
      <c r="E2071" s="441"/>
      <c r="F2071" s="441"/>
    </row>
    <row r="2072" spans="4:6" s="1" customFormat="1" x14ac:dyDescent="0.25">
      <c r="D2072" s="441"/>
      <c r="E2072" s="441"/>
      <c r="F2072" s="441"/>
    </row>
    <row r="2073" spans="4:6" s="1" customFormat="1" x14ac:dyDescent="0.25">
      <c r="D2073" s="441"/>
      <c r="E2073" s="441"/>
      <c r="F2073" s="441"/>
    </row>
    <row r="2074" spans="4:6" s="1" customFormat="1" x14ac:dyDescent="0.25">
      <c r="D2074" s="441"/>
      <c r="E2074" s="441"/>
      <c r="F2074" s="441"/>
    </row>
    <row r="2075" spans="4:6" s="1" customFormat="1" x14ac:dyDescent="0.25">
      <c r="D2075" s="441"/>
      <c r="E2075" s="441"/>
      <c r="F2075" s="441"/>
    </row>
    <row r="2076" spans="4:6" s="1" customFormat="1" x14ac:dyDescent="0.25">
      <c r="D2076" s="441"/>
      <c r="E2076" s="441"/>
      <c r="F2076" s="441"/>
    </row>
    <row r="2077" spans="4:6" s="1" customFormat="1" x14ac:dyDescent="0.25">
      <c r="D2077" s="441"/>
      <c r="E2077" s="441"/>
      <c r="F2077" s="441"/>
    </row>
    <row r="2078" spans="4:6" s="1" customFormat="1" x14ac:dyDescent="0.25">
      <c r="D2078" s="441"/>
      <c r="E2078" s="441"/>
      <c r="F2078" s="441"/>
    </row>
    <row r="2079" spans="4:6" s="1" customFormat="1" x14ac:dyDescent="0.25">
      <c r="D2079" s="441"/>
      <c r="E2079" s="441"/>
      <c r="F2079" s="441"/>
    </row>
    <row r="2080" spans="4:6" s="1" customFormat="1" x14ac:dyDescent="0.25">
      <c r="D2080" s="441"/>
      <c r="E2080" s="441"/>
      <c r="F2080" s="441"/>
    </row>
    <row r="2081" spans="4:6" s="1" customFormat="1" x14ac:dyDescent="0.25">
      <c r="D2081" s="441"/>
      <c r="E2081" s="441"/>
      <c r="F2081" s="441"/>
    </row>
    <row r="2082" spans="4:6" s="1" customFormat="1" x14ac:dyDescent="0.25">
      <c r="D2082" s="441"/>
      <c r="E2082" s="441"/>
      <c r="F2082" s="441"/>
    </row>
    <row r="2083" spans="4:6" s="1" customFormat="1" x14ac:dyDescent="0.25">
      <c r="D2083" s="441"/>
      <c r="E2083" s="441"/>
      <c r="F2083" s="441"/>
    </row>
    <row r="2084" spans="4:6" s="1" customFormat="1" x14ac:dyDescent="0.25">
      <c r="D2084" s="441"/>
      <c r="E2084" s="441"/>
      <c r="F2084" s="441"/>
    </row>
    <row r="2085" spans="4:6" s="1" customFormat="1" x14ac:dyDescent="0.25">
      <c r="D2085" s="441"/>
      <c r="E2085" s="441"/>
      <c r="F2085" s="441"/>
    </row>
    <row r="2086" spans="4:6" s="1" customFormat="1" x14ac:dyDescent="0.25">
      <c r="D2086" s="441"/>
      <c r="E2086" s="441"/>
      <c r="F2086" s="441"/>
    </row>
    <row r="2087" spans="4:6" s="1" customFormat="1" x14ac:dyDescent="0.25">
      <c r="D2087" s="441"/>
      <c r="E2087" s="441"/>
      <c r="F2087" s="441"/>
    </row>
    <row r="2088" spans="4:6" s="1" customFormat="1" x14ac:dyDescent="0.25">
      <c r="D2088" s="441"/>
      <c r="E2088" s="441"/>
      <c r="F2088" s="441"/>
    </row>
    <row r="2089" spans="4:6" s="1" customFormat="1" x14ac:dyDescent="0.25">
      <c r="D2089" s="441"/>
      <c r="E2089" s="441"/>
      <c r="F2089" s="441"/>
    </row>
    <row r="2090" spans="4:6" s="1" customFormat="1" x14ac:dyDescent="0.25">
      <c r="D2090" s="441"/>
      <c r="E2090" s="441"/>
      <c r="F2090" s="441"/>
    </row>
    <row r="2091" spans="4:6" s="1" customFormat="1" x14ac:dyDescent="0.25">
      <c r="D2091" s="441"/>
      <c r="E2091" s="441"/>
      <c r="F2091" s="441"/>
    </row>
    <row r="2092" spans="4:6" s="1" customFormat="1" x14ac:dyDescent="0.25">
      <c r="D2092" s="441"/>
      <c r="E2092" s="441"/>
      <c r="F2092" s="441"/>
    </row>
    <row r="2093" spans="4:6" s="1" customFormat="1" x14ac:dyDescent="0.25">
      <c r="D2093" s="441"/>
      <c r="E2093" s="441"/>
      <c r="F2093" s="441"/>
    </row>
    <row r="2094" spans="4:6" s="1" customFormat="1" x14ac:dyDescent="0.25">
      <c r="D2094" s="441"/>
      <c r="E2094" s="441"/>
      <c r="F2094" s="441"/>
    </row>
    <row r="2095" spans="4:6" s="1" customFormat="1" x14ac:dyDescent="0.25">
      <c r="D2095" s="441"/>
      <c r="E2095" s="441"/>
      <c r="F2095" s="441"/>
    </row>
    <row r="2096" spans="4:6" s="1" customFormat="1" x14ac:dyDescent="0.25">
      <c r="D2096" s="441"/>
      <c r="E2096" s="441"/>
      <c r="F2096" s="441"/>
    </row>
    <row r="2097" spans="4:6" s="1" customFormat="1" x14ac:dyDescent="0.25">
      <c r="D2097" s="441"/>
      <c r="E2097" s="441"/>
      <c r="F2097" s="441"/>
    </row>
    <row r="2098" spans="4:6" s="1" customFormat="1" x14ac:dyDescent="0.25">
      <c r="D2098" s="441"/>
      <c r="E2098" s="441"/>
      <c r="F2098" s="441"/>
    </row>
    <row r="2099" spans="4:6" s="1" customFormat="1" x14ac:dyDescent="0.25">
      <c r="D2099" s="441"/>
      <c r="E2099" s="441"/>
      <c r="F2099" s="441"/>
    </row>
    <row r="2100" spans="4:6" s="1" customFormat="1" x14ac:dyDescent="0.25">
      <c r="D2100" s="441"/>
      <c r="E2100" s="441"/>
      <c r="F2100" s="441"/>
    </row>
    <row r="2101" spans="4:6" s="1" customFormat="1" x14ac:dyDescent="0.25">
      <c r="D2101" s="441"/>
      <c r="E2101" s="441"/>
      <c r="F2101" s="441"/>
    </row>
    <row r="2102" spans="4:6" s="1" customFormat="1" x14ac:dyDescent="0.25">
      <c r="D2102" s="441"/>
      <c r="E2102" s="441"/>
      <c r="F2102" s="441"/>
    </row>
    <row r="2103" spans="4:6" s="1" customFormat="1" x14ac:dyDescent="0.25">
      <c r="D2103" s="441"/>
      <c r="E2103" s="441"/>
      <c r="F2103" s="441"/>
    </row>
    <row r="2104" spans="4:6" s="1" customFormat="1" x14ac:dyDescent="0.25">
      <c r="D2104" s="441"/>
      <c r="E2104" s="441"/>
      <c r="F2104" s="441"/>
    </row>
    <row r="2105" spans="4:6" s="1" customFormat="1" x14ac:dyDescent="0.25">
      <c r="D2105" s="441"/>
      <c r="E2105" s="441"/>
      <c r="F2105" s="441"/>
    </row>
    <row r="2106" spans="4:6" s="1" customFormat="1" x14ac:dyDescent="0.25">
      <c r="D2106" s="441"/>
      <c r="E2106" s="441"/>
      <c r="F2106" s="441"/>
    </row>
    <row r="2107" spans="4:6" s="1" customFormat="1" x14ac:dyDescent="0.25">
      <c r="D2107" s="441"/>
      <c r="E2107" s="441"/>
      <c r="F2107" s="441"/>
    </row>
    <row r="2108" spans="4:6" s="1" customFormat="1" x14ac:dyDescent="0.25">
      <c r="D2108" s="441"/>
      <c r="E2108" s="441"/>
      <c r="F2108" s="441"/>
    </row>
    <row r="2109" spans="4:6" s="1" customFormat="1" x14ac:dyDescent="0.25">
      <c r="D2109" s="441"/>
      <c r="E2109" s="441"/>
      <c r="F2109" s="441"/>
    </row>
    <row r="2110" spans="4:6" s="1" customFormat="1" x14ac:dyDescent="0.25">
      <c r="D2110" s="441"/>
      <c r="E2110" s="441"/>
      <c r="F2110" s="441"/>
    </row>
    <row r="2111" spans="4:6" s="1" customFormat="1" x14ac:dyDescent="0.25">
      <c r="D2111" s="441"/>
      <c r="E2111" s="441"/>
      <c r="F2111" s="441"/>
    </row>
    <row r="2112" spans="4:6" s="1" customFormat="1" x14ac:dyDescent="0.25">
      <c r="D2112" s="441"/>
      <c r="E2112" s="441"/>
      <c r="F2112" s="441"/>
    </row>
    <row r="2113" spans="4:6" s="1" customFormat="1" x14ac:dyDescent="0.25">
      <c r="D2113" s="441"/>
      <c r="E2113" s="441"/>
      <c r="F2113" s="441"/>
    </row>
    <row r="2114" spans="4:6" s="1" customFormat="1" x14ac:dyDescent="0.25">
      <c r="D2114" s="441"/>
      <c r="E2114" s="441"/>
      <c r="F2114" s="441"/>
    </row>
    <row r="2115" spans="4:6" s="1" customFormat="1" x14ac:dyDescent="0.25">
      <c r="D2115" s="441"/>
      <c r="E2115" s="441"/>
      <c r="F2115" s="441"/>
    </row>
    <row r="2116" spans="4:6" s="1" customFormat="1" x14ac:dyDescent="0.25">
      <c r="D2116" s="441"/>
      <c r="E2116" s="441"/>
      <c r="F2116" s="441"/>
    </row>
    <row r="2117" spans="4:6" s="1" customFormat="1" x14ac:dyDescent="0.25">
      <c r="D2117" s="441"/>
      <c r="E2117" s="441"/>
      <c r="F2117" s="441"/>
    </row>
    <row r="2118" spans="4:6" s="1" customFormat="1" x14ac:dyDescent="0.25">
      <c r="D2118" s="441"/>
      <c r="E2118" s="441"/>
      <c r="F2118" s="441"/>
    </row>
    <row r="2119" spans="4:6" s="1" customFormat="1" x14ac:dyDescent="0.25">
      <c r="D2119" s="441"/>
      <c r="E2119" s="441"/>
      <c r="F2119" s="441"/>
    </row>
    <row r="2120" spans="4:6" s="1" customFormat="1" x14ac:dyDescent="0.25">
      <c r="D2120" s="441"/>
      <c r="E2120" s="441"/>
      <c r="F2120" s="441"/>
    </row>
    <row r="2121" spans="4:6" s="1" customFormat="1" x14ac:dyDescent="0.25">
      <c r="D2121" s="441"/>
      <c r="E2121" s="441"/>
      <c r="F2121" s="441"/>
    </row>
    <row r="2122" spans="4:6" s="1" customFormat="1" x14ac:dyDescent="0.25">
      <c r="D2122" s="441"/>
      <c r="E2122" s="441"/>
      <c r="F2122" s="441"/>
    </row>
    <row r="2123" spans="4:6" s="1" customFormat="1" x14ac:dyDescent="0.25">
      <c r="D2123" s="441"/>
      <c r="E2123" s="441"/>
      <c r="F2123" s="441"/>
    </row>
    <row r="2124" spans="4:6" s="1" customFormat="1" x14ac:dyDescent="0.25">
      <c r="D2124" s="441"/>
      <c r="E2124" s="441"/>
      <c r="F2124" s="441"/>
    </row>
    <row r="2125" spans="4:6" s="1" customFormat="1" x14ac:dyDescent="0.25">
      <c r="D2125" s="441"/>
      <c r="E2125" s="441"/>
      <c r="F2125" s="441"/>
    </row>
    <row r="2126" spans="4:6" s="1" customFormat="1" x14ac:dyDescent="0.25">
      <c r="D2126" s="441"/>
      <c r="E2126" s="441"/>
      <c r="F2126" s="441"/>
    </row>
    <row r="2127" spans="4:6" s="1" customFormat="1" x14ac:dyDescent="0.25">
      <c r="D2127" s="441"/>
      <c r="E2127" s="441"/>
      <c r="F2127" s="441"/>
    </row>
    <row r="2128" spans="4:6" s="1" customFormat="1" x14ac:dyDescent="0.25">
      <c r="D2128" s="441"/>
      <c r="E2128" s="441"/>
      <c r="F2128" s="441"/>
    </row>
    <row r="2129" spans="4:6" s="1" customFormat="1" x14ac:dyDescent="0.25">
      <c r="D2129" s="441"/>
      <c r="E2129" s="441"/>
      <c r="F2129" s="441"/>
    </row>
    <row r="2130" spans="4:6" s="1" customFormat="1" x14ac:dyDescent="0.25">
      <c r="D2130" s="441"/>
      <c r="E2130" s="441"/>
      <c r="F2130" s="441"/>
    </row>
    <row r="2131" spans="4:6" s="1" customFormat="1" x14ac:dyDescent="0.25">
      <c r="D2131" s="441"/>
      <c r="E2131" s="441"/>
      <c r="F2131" s="441"/>
    </row>
    <row r="2132" spans="4:6" s="1" customFormat="1" x14ac:dyDescent="0.25">
      <c r="D2132" s="441"/>
      <c r="E2132" s="441"/>
      <c r="F2132" s="441"/>
    </row>
    <row r="2133" spans="4:6" s="1" customFormat="1" x14ac:dyDescent="0.25">
      <c r="D2133" s="441"/>
      <c r="E2133" s="441"/>
      <c r="F2133" s="441"/>
    </row>
    <row r="2134" spans="4:6" s="1" customFormat="1" x14ac:dyDescent="0.25">
      <c r="D2134" s="441"/>
      <c r="E2134" s="441"/>
      <c r="F2134" s="441"/>
    </row>
    <row r="2135" spans="4:6" s="1" customFormat="1" x14ac:dyDescent="0.25">
      <c r="D2135" s="441"/>
      <c r="E2135" s="441"/>
      <c r="F2135" s="441"/>
    </row>
    <row r="2136" spans="4:6" s="1" customFormat="1" x14ac:dyDescent="0.25">
      <c r="D2136" s="441"/>
      <c r="E2136" s="441"/>
      <c r="F2136" s="441"/>
    </row>
    <row r="2137" spans="4:6" s="1" customFormat="1" x14ac:dyDescent="0.25">
      <c r="D2137" s="441"/>
      <c r="E2137" s="441"/>
      <c r="F2137" s="441"/>
    </row>
    <row r="2138" spans="4:6" s="1" customFormat="1" x14ac:dyDescent="0.25">
      <c r="D2138" s="441"/>
      <c r="E2138" s="441"/>
      <c r="F2138" s="441"/>
    </row>
    <row r="2139" spans="4:6" s="1" customFormat="1" x14ac:dyDescent="0.25">
      <c r="D2139" s="441"/>
      <c r="E2139" s="441"/>
      <c r="F2139" s="441"/>
    </row>
    <row r="2140" spans="4:6" s="1" customFormat="1" x14ac:dyDescent="0.25">
      <c r="D2140" s="441"/>
      <c r="E2140" s="441"/>
      <c r="F2140" s="441"/>
    </row>
    <row r="2141" spans="4:6" s="1" customFormat="1" x14ac:dyDescent="0.25">
      <c r="D2141" s="441"/>
      <c r="E2141" s="441"/>
      <c r="F2141" s="441"/>
    </row>
    <row r="2142" spans="4:6" s="1" customFormat="1" x14ac:dyDescent="0.25">
      <c r="D2142" s="441"/>
      <c r="E2142" s="441"/>
      <c r="F2142" s="441"/>
    </row>
    <row r="2143" spans="4:6" s="1" customFormat="1" x14ac:dyDescent="0.25">
      <c r="D2143" s="441"/>
      <c r="E2143" s="441"/>
      <c r="F2143" s="441"/>
    </row>
    <row r="2144" spans="4:6" s="1" customFormat="1" x14ac:dyDescent="0.25">
      <c r="D2144" s="441"/>
      <c r="E2144" s="441"/>
      <c r="F2144" s="441"/>
    </row>
    <row r="2145" spans="4:6" s="1" customFormat="1" x14ac:dyDescent="0.25">
      <c r="D2145" s="441"/>
      <c r="E2145" s="441"/>
      <c r="F2145" s="441"/>
    </row>
    <row r="2146" spans="4:6" s="1" customFormat="1" x14ac:dyDescent="0.25">
      <c r="D2146" s="441"/>
      <c r="E2146" s="441"/>
      <c r="F2146" s="441"/>
    </row>
    <row r="2147" spans="4:6" s="1" customFormat="1" x14ac:dyDescent="0.25">
      <c r="D2147" s="441"/>
      <c r="E2147" s="441"/>
      <c r="F2147" s="441"/>
    </row>
    <row r="2148" spans="4:6" s="1" customFormat="1" x14ac:dyDescent="0.25">
      <c r="D2148" s="441"/>
      <c r="E2148" s="441"/>
      <c r="F2148" s="441"/>
    </row>
    <row r="2149" spans="4:6" s="1" customFormat="1" x14ac:dyDescent="0.25">
      <c r="D2149" s="441"/>
      <c r="E2149" s="441"/>
      <c r="F2149" s="441"/>
    </row>
    <row r="2150" spans="4:6" s="1" customFormat="1" x14ac:dyDescent="0.25">
      <c r="D2150" s="441"/>
      <c r="E2150" s="441"/>
      <c r="F2150" s="441"/>
    </row>
    <row r="2151" spans="4:6" s="1" customFormat="1" x14ac:dyDescent="0.25">
      <c r="D2151" s="441"/>
      <c r="E2151" s="441"/>
      <c r="F2151" s="441"/>
    </row>
    <row r="2152" spans="4:6" s="1" customFormat="1" x14ac:dyDescent="0.25">
      <c r="D2152" s="441"/>
      <c r="E2152" s="441"/>
      <c r="F2152" s="441"/>
    </row>
    <row r="2153" spans="4:6" s="1" customFormat="1" x14ac:dyDescent="0.25">
      <c r="D2153" s="441"/>
      <c r="E2153" s="441"/>
      <c r="F2153" s="441"/>
    </row>
    <row r="2154" spans="4:6" s="1" customFormat="1" x14ac:dyDescent="0.25">
      <c r="D2154" s="441"/>
      <c r="E2154" s="441"/>
      <c r="F2154" s="441"/>
    </row>
    <row r="2155" spans="4:6" s="1" customFormat="1" x14ac:dyDescent="0.25">
      <c r="D2155" s="441"/>
      <c r="E2155" s="441"/>
      <c r="F2155" s="441"/>
    </row>
    <row r="2156" spans="4:6" s="1" customFormat="1" x14ac:dyDescent="0.25">
      <c r="D2156" s="441"/>
      <c r="E2156" s="441"/>
      <c r="F2156" s="441"/>
    </row>
    <row r="2157" spans="4:6" s="1" customFormat="1" x14ac:dyDescent="0.25">
      <c r="D2157" s="441"/>
      <c r="E2157" s="441"/>
      <c r="F2157" s="441"/>
    </row>
    <row r="2158" spans="4:6" s="1" customFormat="1" x14ac:dyDescent="0.25">
      <c r="D2158" s="441"/>
      <c r="E2158" s="441"/>
      <c r="F2158" s="441"/>
    </row>
    <row r="2159" spans="4:6" s="1" customFormat="1" x14ac:dyDescent="0.25">
      <c r="D2159" s="441"/>
      <c r="E2159" s="441"/>
      <c r="F2159" s="441"/>
    </row>
    <row r="2160" spans="4:6" s="1" customFormat="1" x14ac:dyDescent="0.25">
      <c r="D2160" s="441"/>
      <c r="E2160" s="441"/>
      <c r="F2160" s="441"/>
    </row>
    <row r="2161" spans="4:6" s="1" customFormat="1" x14ac:dyDescent="0.25">
      <c r="D2161" s="441"/>
      <c r="E2161" s="441"/>
      <c r="F2161" s="441"/>
    </row>
    <row r="2162" spans="4:6" s="1" customFormat="1" x14ac:dyDescent="0.25">
      <c r="D2162" s="441"/>
      <c r="E2162" s="441"/>
      <c r="F2162" s="441"/>
    </row>
    <row r="2163" spans="4:6" s="1" customFormat="1" x14ac:dyDescent="0.25">
      <c r="D2163" s="441"/>
      <c r="E2163" s="441"/>
      <c r="F2163" s="441"/>
    </row>
    <row r="2164" spans="4:6" s="1" customFormat="1" x14ac:dyDescent="0.25">
      <c r="D2164" s="441"/>
      <c r="E2164" s="441"/>
      <c r="F2164" s="441"/>
    </row>
    <row r="2165" spans="4:6" s="1" customFormat="1" x14ac:dyDescent="0.25">
      <c r="D2165" s="441"/>
      <c r="E2165" s="441"/>
      <c r="F2165" s="441"/>
    </row>
    <row r="2166" spans="4:6" s="1" customFormat="1" x14ac:dyDescent="0.25">
      <c r="D2166" s="441"/>
      <c r="E2166" s="441"/>
      <c r="F2166" s="441"/>
    </row>
    <row r="2167" spans="4:6" s="1" customFormat="1" x14ac:dyDescent="0.25">
      <c r="D2167" s="441"/>
      <c r="E2167" s="441"/>
      <c r="F2167" s="441"/>
    </row>
    <row r="2168" spans="4:6" s="1" customFormat="1" x14ac:dyDescent="0.25">
      <c r="D2168" s="441"/>
      <c r="E2168" s="441"/>
      <c r="F2168" s="441"/>
    </row>
    <row r="2169" spans="4:6" s="1" customFormat="1" x14ac:dyDescent="0.25">
      <c r="D2169" s="441"/>
      <c r="E2169" s="441"/>
      <c r="F2169" s="441"/>
    </row>
    <row r="2170" spans="4:6" s="1" customFormat="1" x14ac:dyDescent="0.25">
      <c r="D2170" s="441"/>
      <c r="E2170" s="441"/>
      <c r="F2170" s="441"/>
    </row>
    <row r="2171" spans="4:6" s="1" customFormat="1" x14ac:dyDescent="0.25">
      <c r="D2171" s="441"/>
      <c r="E2171" s="441"/>
      <c r="F2171" s="441"/>
    </row>
    <row r="2172" spans="4:6" s="1" customFormat="1" x14ac:dyDescent="0.25">
      <c r="D2172" s="441"/>
      <c r="E2172" s="441"/>
      <c r="F2172" s="441"/>
    </row>
    <row r="2173" spans="4:6" s="1" customFormat="1" x14ac:dyDescent="0.25">
      <c r="D2173" s="441"/>
      <c r="E2173" s="441"/>
      <c r="F2173" s="441"/>
    </row>
    <row r="2174" spans="4:6" s="1" customFormat="1" x14ac:dyDescent="0.25">
      <c r="D2174" s="441"/>
      <c r="E2174" s="441"/>
      <c r="F2174" s="441"/>
    </row>
    <row r="2175" spans="4:6" s="1" customFormat="1" x14ac:dyDescent="0.25">
      <c r="D2175" s="441"/>
      <c r="E2175" s="441"/>
      <c r="F2175" s="441"/>
    </row>
    <row r="2176" spans="4:6" s="1" customFormat="1" x14ac:dyDescent="0.25">
      <c r="D2176" s="441"/>
      <c r="E2176" s="441"/>
      <c r="F2176" s="441"/>
    </row>
    <row r="2177" spans="4:6" s="1" customFormat="1" x14ac:dyDescent="0.25">
      <c r="D2177" s="441"/>
      <c r="E2177" s="441"/>
      <c r="F2177" s="441"/>
    </row>
    <row r="2178" spans="4:6" s="1" customFormat="1" x14ac:dyDescent="0.25">
      <c r="D2178" s="441"/>
      <c r="E2178" s="441"/>
      <c r="F2178" s="441"/>
    </row>
    <row r="2179" spans="4:6" s="1" customFormat="1" x14ac:dyDescent="0.25">
      <c r="D2179" s="441"/>
      <c r="E2179" s="441"/>
      <c r="F2179" s="441"/>
    </row>
    <row r="2180" spans="4:6" s="1" customFormat="1" x14ac:dyDescent="0.25">
      <c r="D2180" s="441"/>
      <c r="E2180" s="441"/>
      <c r="F2180" s="441"/>
    </row>
    <row r="2181" spans="4:6" s="1" customFormat="1" x14ac:dyDescent="0.25">
      <c r="D2181" s="441"/>
      <c r="E2181" s="441"/>
      <c r="F2181" s="441"/>
    </row>
    <row r="2182" spans="4:6" s="1" customFormat="1" x14ac:dyDescent="0.25">
      <c r="D2182" s="441"/>
      <c r="E2182" s="441"/>
      <c r="F2182" s="441"/>
    </row>
    <row r="2183" spans="4:6" s="1" customFormat="1" x14ac:dyDescent="0.25">
      <c r="D2183" s="441"/>
      <c r="E2183" s="441"/>
      <c r="F2183" s="441"/>
    </row>
    <row r="2184" spans="4:6" s="1" customFormat="1" x14ac:dyDescent="0.25">
      <c r="D2184" s="441"/>
      <c r="E2184" s="441"/>
      <c r="F2184" s="441"/>
    </row>
    <row r="2185" spans="4:6" s="1" customFormat="1" x14ac:dyDescent="0.25">
      <c r="D2185" s="441"/>
      <c r="E2185" s="441"/>
      <c r="F2185" s="441"/>
    </row>
    <row r="2186" spans="4:6" s="1" customFormat="1" x14ac:dyDescent="0.25">
      <c r="D2186" s="441"/>
      <c r="E2186" s="441"/>
      <c r="F2186" s="441"/>
    </row>
    <row r="2187" spans="4:6" s="1" customFormat="1" x14ac:dyDescent="0.25">
      <c r="D2187" s="441"/>
      <c r="E2187" s="441"/>
      <c r="F2187" s="441"/>
    </row>
    <row r="2188" spans="4:6" s="1" customFormat="1" x14ac:dyDescent="0.25">
      <c r="D2188" s="441"/>
      <c r="E2188" s="441"/>
      <c r="F2188" s="441"/>
    </row>
    <row r="2189" spans="4:6" s="1" customFormat="1" x14ac:dyDescent="0.25">
      <c r="D2189" s="441"/>
      <c r="E2189" s="441"/>
      <c r="F2189" s="441"/>
    </row>
    <row r="2190" spans="4:6" s="1" customFormat="1" x14ac:dyDescent="0.25">
      <c r="D2190" s="441"/>
      <c r="E2190" s="441"/>
      <c r="F2190" s="441"/>
    </row>
    <row r="2191" spans="4:6" s="1" customFormat="1" x14ac:dyDescent="0.25">
      <c r="D2191" s="441"/>
      <c r="E2191" s="441"/>
      <c r="F2191" s="441"/>
    </row>
    <row r="2192" spans="4:6" s="1" customFormat="1" x14ac:dyDescent="0.25">
      <c r="D2192" s="441"/>
      <c r="E2192" s="441"/>
      <c r="F2192" s="441"/>
    </row>
    <row r="2193" spans="4:6" s="1" customFormat="1" x14ac:dyDescent="0.25">
      <c r="D2193" s="441"/>
      <c r="E2193" s="441"/>
      <c r="F2193" s="441"/>
    </row>
    <row r="2194" spans="4:6" s="1" customFormat="1" x14ac:dyDescent="0.25">
      <c r="D2194" s="441"/>
      <c r="E2194" s="441"/>
      <c r="F2194" s="441"/>
    </row>
    <row r="2195" spans="4:6" s="1" customFormat="1" x14ac:dyDescent="0.25">
      <c r="D2195" s="441"/>
      <c r="E2195" s="441"/>
      <c r="F2195" s="441"/>
    </row>
    <row r="2196" spans="4:6" s="1" customFormat="1" x14ac:dyDescent="0.25">
      <c r="D2196" s="441"/>
      <c r="E2196" s="441"/>
      <c r="F2196" s="441"/>
    </row>
    <row r="2197" spans="4:6" s="1" customFormat="1" x14ac:dyDescent="0.25">
      <c r="D2197" s="441"/>
      <c r="E2197" s="441"/>
      <c r="F2197" s="441"/>
    </row>
    <row r="2198" spans="4:6" s="1" customFormat="1" x14ac:dyDescent="0.25">
      <c r="D2198" s="441"/>
      <c r="E2198" s="441"/>
      <c r="F2198" s="441"/>
    </row>
    <row r="2199" spans="4:6" s="1" customFormat="1" x14ac:dyDescent="0.25">
      <c r="D2199" s="441"/>
      <c r="E2199" s="441"/>
      <c r="F2199" s="441"/>
    </row>
    <row r="2200" spans="4:6" s="1" customFormat="1" x14ac:dyDescent="0.25">
      <c r="D2200" s="441"/>
      <c r="E2200" s="441"/>
      <c r="F2200" s="441"/>
    </row>
    <row r="2201" spans="4:6" s="1" customFormat="1" x14ac:dyDescent="0.25">
      <c r="D2201" s="441"/>
      <c r="E2201" s="441"/>
      <c r="F2201" s="441"/>
    </row>
    <row r="2202" spans="4:6" s="1" customFormat="1" x14ac:dyDescent="0.25">
      <c r="D2202" s="441"/>
      <c r="E2202" s="441"/>
      <c r="F2202" s="441"/>
    </row>
    <row r="2203" spans="4:6" s="1" customFormat="1" x14ac:dyDescent="0.25">
      <c r="D2203" s="441"/>
      <c r="E2203" s="441"/>
      <c r="F2203" s="441"/>
    </row>
    <row r="2204" spans="4:6" s="1" customFormat="1" x14ac:dyDescent="0.25">
      <c r="D2204" s="441"/>
      <c r="E2204" s="441"/>
      <c r="F2204" s="441"/>
    </row>
    <row r="2205" spans="4:6" s="1" customFormat="1" x14ac:dyDescent="0.25">
      <c r="D2205" s="441"/>
      <c r="E2205" s="441"/>
      <c r="F2205" s="441"/>
    </row>
    <row r="2206" spans="4:6" s="1" customFormat="1" x14ac:dyDescent="0.25">
      <c r="D2206" s="441"/>
      <c r="E2206" s="441"/>
      <c r="F2206" s="441"/>
    </row>
    <row r="2207" spans="4:6" s="1" customFormat="1" x14ac:dyDescent="0.25">
      <c r="D2207" s="441"/>
      <c r="E2207" s="441"/>
      <c r="F2207" s="441"/>
    </row>
    <row r="2208" spans="4:6" s="1" customFormat="1" x14ac:dyDescent="0.25">
      <c r="D2208" s="441"/>
      <c r="E2208" s="441"/>
      <c r="F2208" s="441"/>
    </row>
    <row r="2209" spans="4:6" s="1" customFormat="1" x14ac:dyDescent="0.25">
      <c r="D2209" s="441"/>
      <c r="E2209" s="441"/>
      <c r="F2209" s="441"/>
    </row>
    <row r="2210" spans="4:6" s="1" customFormat="1" x14ac:dyDescent="0.25">
      <c r="D2210" s="441"/>
      <c r="E2210" s="441"/>
      <c r="F2210" s="441"/>
    </row>
    <row r="2211" spans="4:6" s="1" customFormat="1" x14ac:dyDescent="0.25">
      <c r="D2211" s="441"/>
      <c r="E2211" s="441"/>
      <c r="F2211" s="441"/>
    </row>
    <row r="2212" spans="4:6" s="1" customFormat="1" x14ac:dyDescent="0.25">
      <c r="D2212" s="441"/>
      <c r="E2212" s="441"/>
      <c r="F2212" s="441"/>
    </row>
    <row r="2213" spans="4:6" s="1" customFormat="1" x14ac:dyDescent="0.25">
      <c r="D2213" s="441"/>
      <c r="E2213" s="441"/>
      <c r="F2213" s="441"/>
    </row>
    <row r="2214" spans="4:6" s="1" customFormat="1" x14ac:dyDescent="0.25">
      <c r="D2214" s="441"/>
      <c r="E2214" s="441"/>
      <c r="F2214" s="441"/>
    </row>
    <row r="2215" spans="4:6" s="1" customFormat="1" x14ac:dyDescent="0.25">
      <c r="D2215" s="441"/>
      <c r="E2215" s="441"/>
      <c r="F2215" s="441"/>
    </row>
    <row r="2216" spans="4:6" s="1" customFormat="1" x14ac:dyDescent="0.25">
      <c r="D2216" s="441"/>
      <c r="E2216" s="441"/>
      <c r="F2216" s="441"/>
    </row>
    <row r="2217" spans="4:6" s="1" customFormat="1" x14ac:dyDescent="0.25">
      <c r="D2217" s="441"/>
      <c r="E2217" s="441"/>
      <c r="F2217" s="441"/>
    </row>
    <row r="2218" spans="4:6" s="1" customFormat="1" x14ac:dyDescent="0.25">
      <c r="D2218" s="441"/>
      <c r="E2218" s="441"/>
      <c r="F2218" s="441"/>
    </row>
    <row r="2219" spans="4:6" s="1" customFormat="1" x14ac:dyDescent="0.25">
      <c r="D2219" s="441"/>
      <c r="E2219" s="441"/>
      <c r="F2219" s="441"/>
    </row>
    <row r="2220" spans="4:6" s="1" customFormat="1" x14ac:dyDescent="0.25">
      <c r="D2220" s="441"/>
      <c r="E2220" s="441"/>
      <c r="F2220" s="441"/>
    </row>
    <row r="2221" spans="4:6" s="1" customFormat="1" x14ac:dyDescent="0.25">
      <c r="D2221" s="441"/>
      <c r="E2221" s="441"/>
      <c r="F2221" s="441"/>
    </row>
    <row r="2222" spans="4:6" s="1" customFormat="1" x14ac:dyDescent="0.25">
      <c r="D2222" s="441"/>
      <c r="E2222" s="441"/>
      <c r="F2222" s="441"/>
    </row>
    <row r="2223" spans="4:6" s="1" customFormat="1" x14ac:dyDescent="0.25">
      <c r="D2223" s="441"/>
      <c r="E2223" s="441"/>
      <c r="F2223" s="441"/>
    </row>
    <row r="2224" spans="4:6" s="1" customFormat="1" x14ac:dyDescent="0.25">
      <c r="D2224" s="441"/>
      <c r="E2224" s="441"/>
      <c r="F2224" s="441"/>
    </row>
    <row r="2225" spans="4:6" s="1" customFormat="1" x14ac:dyDescent="0.25">
      <c r="D2225" s="441"/>
      <c r="E2225" s="441"/>
      <c r="F2225" s="441"/>
    </row>
    <row r="2226" spans="4:6" s="1" customFormat="1" x14ac:dyDescent="0.25">
      <c r="D2226" s="441"/>
      <c r="E2226" s="441"/>
      <c r="F2226" s="441"/>
    </row>
    <row r="2227" spans="4:6" s="1" customFormat="1" x14ac:dyDescent="0.25">
      <c r="D2227" s="441"/>
      <c r="E2227" s="441"/>
      <c r="F2227" s="441"/>
    </row>
    <row r="2228" spans="4:6" s="1" customFormat="1" x14ac:dyDescent="0.25">
      <c r="D2228" s="441"/>
      <c r="E2228" s="441"/>
      <c r="F2228" s="441"/>
    </row>
    <row r="2229" spans="4:6" s="1" customFormat="1" x14ac:dyDescent="0.25">
      <c r="D2229" s="441"/>
      <c r="E2229" s="441"/>
      <c r="F2229" s="441"/>
    </row>
    <row r="2230" spans="4:6" s="1" customFormat="1" x14ac:dyDescent="0.25">
      <c r="D2230" s="441"/>
      <c r="E2230" s="441"/>
      <c r="F2230" s="441"/>
    </row>
    <row r="2231" spans="4:6" s="1" customFormat="1" x14ac:dyDescent="0.25">
      <c r="D2231" s="441"/>
      <c r="E2231" s="441"/>
      <c r="F2231" s="441"/>
    </row>
    <row r="2232" spans="4:6" s="1" customFormat="1" x14ac:dyDescent="0.25">
      <c r="D2232" s="441"/>
      <c r="E2232" s="441"/>
      <c r="F2232" s="441"/>
    </row>
    <row r="2233" spans="4:6" s="1" customFormat="1" x14ac:dyDescent="0.25">
      <c r="D2233" s="441"/>
      <c r="E2233" s="441"/>
      <c r="F2233" s="441"/>
    </row>
    <row r="2234" spans="4:6" s="1" customFormat="1" x14ac:dyDescent="0.25">
      <c r="D2234" s="441"/>
      <c r="E2234" s="441"/>
      <c r="F2234" s="441"/>
    </row>
    <row r="2235" spans="4:6" s="1" customFormat="1" x14ac:dyDescent="0.25">
      <c r="D2235" s="441"/>
      <c r="E2235" s="441"/>
      <c r="F2235" s="441"/>
    </row>
    <row r="2236" spans="4:6" s="1" customFormat="1" x14ac:dyDescent="0.25">
      <c r="D2236" s="441"/>
      <c r="E2236" s="441"/>
      <c r="F2236" s="441"/>
    </row>
    <row r="2237" spans="4:6" s="1" customFormat="1" x14ac:dyDescent="0.25">
      <c r="D2237" s="441"/>
      <c r="E2237" s="441"/>
      <c r="F2237" s="441"/>
    </row>
    <row r="2238" spans="4:6" s="1" customFormat="1" x14ac:dyDescent="0.25">
      <c r="D2238" s="441"/>
      <c r="E2238" s="441"/>
      <c r="F2238" s="441"/>
    </row>
    <row r="2239" spans="4:6" s="1" customFormat="1" x14ac:dyDescent="0.25">
      <c r="D2239" s="441"/>
      <c r="E2239" s="441"/>
      <c r="F2239" s="441"/>
    </row>
    <row r="2240" spans="4:6" s="1" customFormat="1" x14ac:dyDescent="0.25">
      <c r="D2240" s="441"/>
      <c r="E2240" s="441"/>
      <c r="F2240" s="441"/>
    </row>
    <row r="2241" spans="4:6" s="1" customFormat="1" x14ac:dyDescent="0.25">
      <c r="D2241" s="441"/>
      <c r="E2241" s="441"/>
      <c r="F2241" s="441"/>
    </row>
    <row r="2242" spans="4:6" s="1" customFormat="1" x14ac:dyDescent="0.25">
      <c r="D2242" s="441"/>
      <c r="E2242" s="441"/>
      <c r="F2242" s="441"/>
    </row>
    <row r="2243" spans="4:6" s="1" customFormat="1" x14ac:dyDescent="0.25">
      <c r="D2243" s="441"/>
      <c r="E2243" s="441"/>
      <c r="F2243" s="441"/>
    </row>
    <row r="2244" spans="4:6" s="1" customFormat="1" x14ac:dyDescent="0.25">
      <c r="D2244" s="441"/>
      <c r="E2244" s="441"/>
      <c r="F2244" s="441"/>
    </row>
    <row r="2245" spans="4:6" s="1" customFormat="1" x14ac:dyDescent="0.25">
      <c r="D2245" s="441"/>
      <c r="E2245" s="441"/>
      <c r="F2245" s="441"/>
    </row>
    <row r="2246" spans="4:6" s="1" customFormat="1" x14ac:dyDescent="0.25">
      <c r="D2246" s="441"/>
      <c r="E2246" s="441"/>
      <c r="F2246" s="441"/>
    </row>
    <row r="2247" spans="4:6" s="1" customFormat="1" x14ac:dyDescent="0.25">
      <c r="D2247" s="441"/>
      <c r="E2247" s="441"/>
      <c r="F2247" s="441"/>
    </row>
    <row r="2248" spans="4:6" s="1" customFormat="1" x14ac:dyDescent="0.25">
      <c r="D2248" s="441"/>
      <c r="E2248" s="441"/>
      <c r="F2248" s="441"/>
    </row>
    <row r="2249" spans="4:6" s="1" customFormat="1" x14ac:dyDescent="0.25">
      <c r="D2249" s="441"/>
      <c r="E2249" s="441"/>
      <c r="F2249" s="441"/>
    </row>
    <row r="2250" spans="4:6" s="1" customFormat="1" x14ac:dyDescent="0.25">
      <c r="D2250" s="441"/>
      <c r="E2250" s="441"/>
      <c r="F2250" s="441"/>
    </row>
    <row r="2251" spans="4:6" s="1" customFormat="1" x14ac:dyDescent="0.25">
      <c r="D2251" s="441"/>
      <c r="E2251" s="441"/>
      <c r="F2251" s="441"/>
    </row>
    <row r="2252" spans="4:6" s="1" customFormat="1" x14ac:dyDescent="0.25">
      <c r="D2252" s="441"/>
      <c r="E2252" s="441"/>
      <c r="F2252" s="441"/>
    </row>
    <row r="2253" spans="4:6" s="1" customFormat="1" x14ac:dyDescent="0.25">
      <c r="D2253" s="441"/>
      <c r="E2253" s="441"/>
      <c r="F2253" s="441"/>
    </row>
    <row r="2254" spans="4:6" s="1" customFormat="1" x14ac:dyDescent="0.25">
      <c r="D2254" s="441"/>
      <c r="E2254" s="441"/>
      <c r="F2254" s="441"/>
    </row>
    <row r="2255" spans="4:6" s="1" customFormat="1" x14ac:dyDescent="0.25">
      <c r="D2255" s="441"/>
      <c r="E2255" s="441"/>
      <c r="F2255" s="441"/>
    </row>
    <row r="2256" spans="4:6" s="1" customFormat="1" x14ac:dyDescent="0.25">
      <c r="D2256" s="441"/>
      <c r="E2256" s="441"/>
      <c r="F2256" s="441"/>
    </row>
    <row r="2257" spans="4:6" s="1" customFormat="1" x14ac:dyDescent="0.25">
      <c r="D2257" s="441"/>
      <c r="E2257" s="441"/>
      <c r="F2257" s="441"/>
    </row>
    <row r="2258" spans="4:6" s="1" customFormat="1" x14ac:dyDescent="0.25">
      <c r="D2258" s="441"/>
      <c r="E2258" s="441"/>
      <c r="F2258" s="441"/>
    </row>
    <row r="2259" spans="4:6" s="1" customFormat="1" x14ac:dyDescent="0.25">
      <c r="D2259" s="441"/>
      <c r="E2259" s="441"/>
      <c r="F2259" s="441"/>
    </row>
    <row r="2260" spans="4:6" s="1" customFormat="1" x14ac:dyDescent="0.25">
      <c r="D2260" s="441"/>
      <c r="E2260" s="441"/>
      <c r="F2260" s="441"/>
    </row>
    <row r="2261" spans="4:6" s="1" customFormat="1" x14ac:dyDescent="0.25">
      <c r="D2261" s="441"/>
      <c r="E2261" s="441"/>
      <c r="F2261" s="441"/>
    </row>
    <row r="2262" spans="4:6" s="1" customFormat="1" x14ac:dyDescent="0.25">
      <c r="D2262" s="441"/>
      <c r="E2262" s="441"/>
      <c r="F2262" s="441"/>
    </row>
    <row r="2263" spans="4:6" s="1" customFormat="1" x14ac:dyDescent="0.25">
      <c r="D2263" s="441"/>
      <c r="E2263" s="441"/>
      <c r="F2263" s="441"/>
    </row>
    <row r="2264" spans="4:6" s="1" customFormat="1" x14ac:dyDescent="0.25">
      <c r="D2264" s="441"/>
      <c r="E2264" s="441"/>
      <c r="F2264" s="441"/>
    </row>
    <row r="2265" spans="4:6" s="1" customFormat="1" x14ac:dyDescent="0.25">
      <c r="D2265" s="441"/>
      <c r="E2265" s="441"/>
      <c r="F2265" s="441"/>
    </row>
    <row r="2266" spans="4:6" s="1" customFormat="1" x14ac:dyDescent="0.25">
      <c r="D2266" s="441"/>
      <c r="E2266" s="441"/>
      <c r="F2266" s="441"/>
    </row>
    <row r="2267" spans="4:6" s="1" customFormat="1" x14ac:dyDescent="0.25">
      <c r="D2267" s="441"/>
      <c r="E2267" s="441"/>
      <c r="F2267" s="441"/>
    </row>
    <row r="2268" spans="4:6" s="1" customFormat="1" x14ac:dyDescent="0.25">
      <c r="D2268" s="441"/>
      <c r="E2268" s="441"/>
      <c r="F2268" s="441"/>
    </row>
    <row r="2269" spans="4:6" s="1" customFormat="1" x14ac:dyDescent="0.25">
      <c r="D2269" s="441"/>
      <c r="E2269" s="441"/>
      <c r="F2269" s="441"/>
    </row>
    <row r="2270" spans="4:6" s="1" customFormat="1" x14ac:dyDescent="0.25">
      <c r="D2270" s="441"/>
      <c r="E2270" s="441"/>
      <c r="F2270" s="441"/>
    </row>
    <row r="2271" spans="4:6" s="1" customFormat="1" x14ac:dyDescent="0.25">
      <c r="D2271" s="441"/>
      <c r="E2271" s="441"/>
      <c r="F2271" s="441"/>
    </row>
    <row r="2272" spans="4:6" s="1" customFormat="1" x14ac:dyDescent="0.25">
      <c r="D2272" s="441"/>
      <c r="E2272" s="441"/>
      <c r="F2272" s="441"/>
    </row>
    <row r="2273" spans="4:6" s="1" customFormat="1" x14ac:dyDescent="0.25">
      <c r="D2273" s="441"/>
      <c r="E2273" s="441"/>
      <c r="F2273" s="441"/>
    </row>
    <row r="2274" spans="4:6" s="1" customFormat="1" x14ac:dyDescent="0.25">
      <c r="D2274" s="441"/>
      <c r="E2274" s="441"/>
      <c r="F2274" s="441"/>
    </row>
    <row r="2275" spans="4:6" s="1" customFormat="1" x14ac:dyDescent="0.25">
      <c r="D2275" s="441"/>
      <c r="E2275" s="441"/>
      <c r="F2275" s="441"/>
    </row>
    <row r="2276" spans="4:6" s="1" customFormat="1" x14ac:dyDescent="0.25">
      <c r="D2276" s="441"/>
      <c r="E2276" s="441"/>
      <c r="F2276" s="441"/>
    </row>
    <row r="2277" spans="4:6" s="1" customFormat="1" x14ac:dyDescent="0.25">
      <c r="D2277" s="441"/>
      <c r="E2277" s="441"/>
      <c r="F2277" s="441"/>
    </row>
    <row r="2278" spans="4:6" s="1" customFormat="1" x14ac:dyDescent="0.25">
      <c r="D2278" s="441"/>
      <c r="E2278" s="441"/>
      <c r="F2278" s="441"/>
    </row>
    <row r="2279" spans="4:6" s="1" customFormat="1" x14ac:dyDescent="0.25">
      <c r="D2279" s="441"/>
      <c r="E2279" s="441"/>
      <c r="F2279" s="441"/>
    </row>
    <row r="2280" spans="4:6" s="1" customFormat="1" x14ac:dyDescent="0.25">
      <c r="D2280" s="441"/>
      <c r="E2280" s="441"/>
      <c r="F2280" s="441"/>
    </row>
    <row r="2281" spans="4:6" s="1" customFormat="1" x14ac:dyDescent="0.25">
      <c r="D2281" s="441"/>
      <c r="E2281" s="441"/>
      <c r="F2281" s="441"/>
    </row>
    <row r="2282" spans="4:6" s="1" customFormat="1" x14ac:dyDescent="0.25">
      <c r="D2282" s="441"/>
      <c r="E2282" s="441"/>
      <c r="F2282" s="441"/>
    </row>
    <row r="2283" spans="4:6" s="1" customFormat="1" x14ac:dyDescent="0.25">
      <c r="D2283" s="441"/>
      <c r="E2283" s="441"/>
      <c r="F2283" s="441"/>
    </row>
    <row r="2284" spans="4:6" s="1" customFormat="1" x14ac:dyDescent="0.25">
      <c r="D2284" s="441"/>
      <c r="E2284" s="441"/>
      <c r="F2284" s="441"/>
    </row>
    <row r="2285" spans="4:6" s="1" customFormat="1" x14ac:dyDescent="0.25">
      <c r="D2285" s="441"/>
      <c r="E2285" s="441"/>
      <c r="F2285" s="441"/>
    </row>
    <row r="2286" spans="4:6" s="1" customFormat="1" x14ac:dyDescent="0.25">
      <c r="D2286" s="441"/>
      <c r="E2286" s="441"/>
      <c r="F2286" s="441"/>
    </row>
    <row r="2287" spans="4:6" s="1" customFormat="1" x14ac:dyDescent="0.25">
      <c r="D2287" s="441"/>
      <c r="E2287" s="441"/>
      <c r="F2287" s="441"/>
    </row>
    <row r="2288" spans="4:6" s="1" customFormat="1" x14ac:dyDescent="0.25">
      <c r="D2288" s="441"/>
      <c r="E2288" s="441"/>
      <c r="F2288" s="441"/>
    </row>
    <row r="2289" spans="4:6" s="1" customFormat="1" x14ac:dyDescent="0.25">
      <c r="D2289" s="441"/>
      <c r="E2289" s="441"/>
      <c r="F2289" s="441"/>
    </row>
    <row r="2290" spans="4:6" s="1" customFormat="1" x14ac:dyDescent="0.25">
      <c r="D2290" s="441"/>
      <c r="E2290" s="441"/>
      <c r="F2290" s="441"/>
    </row>
    <row r="2291" spans="4:6" s="1" customFormat="1" x14ac:dyDescent="0.25">
      <c r="D2291" s="441"/>
      <c r="E2291" s="441"/>
      <c r="F2291" s="441"/>
    </row>
    <row r="2292" spans="4:6" s="1" customFormat="1" x14ac:dyDescent="0.25">
      <c r="D2292" s="441"/>
      <c r="E2292" s="441"/>
      <c r="F2292" s="441"/>
    </row>
    <row r="2293" spans="4:6" s="1" customFormat="1" x14ac:dyDescent="0.25">
      <c r="D2293" s="441"/>
      <c r="E2293" s="441"/>
      <c r="F2293" s="441"/>
    </row>
    <row r="2294" spans="4:6" s="1" customFormat="1" x14ac:dyDescent="0.25">
      <c r="D2294" s="441"/>
      <c r="E2294" s="441"/>
      <c r="F2294" s="441"/>
    </row>
    <row r="2295" spans="4:6" s="1" customFormat="1" x14ac:dyDescent="0.25">
      <c r="D2295" s="441"/>
      <c r="E2295" s="441"/>
      <c r="F2295" s="441"/>
    </row>
    <row r="2296" spans="4:6" s="1" customFormat="1" x14ac:dyDescent="0.25">
      <c r="D2296" s="441"/>
      <c r="E2296" s="441"/>
      <c r="F2296" s="441"/>
    </row>
    <row r="2297" spans="4:6" s="1" customFormat="1" x14ac:dyDescent="0.25">
      <c r="D2297" s="441"/>
      <c r="E2297" s="441"/>
      <c r="F2297" s="441"/>
    </row>
    <row r="2298" spans="4:6" s="1" customFormat="1" x14ac:dyDescent="0.25">
      <c r="D2298" s="441"/>
      <c r="E2298" s="441"/>
      <c r="F2298" s="441"/>
    </row>
    <row r="2299" spans="4:6" s="1" customFormat="1" x14ac:dyDescent="0.25">
      <c r="D2299" s="441"/>
      <c r="E2299" s="441"/>
      <c r="F2299" s="441"/>
    </row>
    <row r="2300" spans="4:6" s="1" customFormat="1" x14ac:dyDescent="0.25">
      <c r="D2300" s="441"/>
      <c r="E2300" s="441"/>
      <c r="F2300" s="441"/>
    </row>
    <row r="2301" spans="4:6" s="1" customFormat="1" x14ac:dyDescent="0.25">
      <c r="D2301" s="441"/>
      <c r="E2301" s="441"/>
      <c r="F2301" s="441"/>
    </row>
    <row r="2302" spans="4:6" s="1" customFormat="1" x14ac:dyDescent="0.25">
      <c r="D2302" s="441"/>
      <c r="E2302" s="441"/>
      <c r="F2302" s="441"/>
    </row>
    <row r="2303" spans="4:6" s="1" customFormat="1" x14ac:dyDescent="0.25">
      <c r="D2303" s="441"/>
      <c r="E2303" s="441"/>
      <c r="F2303" s="441"/>
    </row>
    <row r="2304" spans="4:6" s="1" customFormat="1" x14ac:dyDescent="0.25">
      <c r="D2304" s="441"/>
      <c r="E2304" s="441"/>
      <c r="F2304" s="441"/>
    </row>
    <row r="2305" spans="4:6" s="1" customFormat="1" x14ac:dyDescent="0.25">
      <c r="D2305" s="441"/>
      <c r="E2305" s="441"/>
      <c r="F2305" s="441"/>
    </row>
    <row r="2306" spans="4:6" s="1" customFormat="1" x14ac:dyDescent="0.25">
      <c r="D2306" s="441"/>
      <c r="E2306" s="441"/>
      <c r="F2306" s="441"/>
    </row>
    <row r="2307" spans="4:6" s="1" customFormat="1" x14ac:dyDescent="0.25">
      <c r="D2307" s="441"/>
      <c r="E2307" s="441"/>
      <c r="F2307" s="441"/>
    </row>
    <row r="2308" spans="4:6" s="1" customFormat="1" x14ac:dyDescent="0.25">
      <c r="D2308" s="441"/>
      <c r="E2308" s="441"/>
      <c r="F2308" s="441"/>
    </row>
    <row r="2309" spans="4:6" s="1" customFormat="1" x14ac:dyDescent="0.25">
      <c r="D2309" s="441"/>
      <c r="E2309" s="441"/>
      <c r="F2309" s="441"/>
    </row>
    <row r="2310" spans="4:6" s="1" customFormat="1" x14ac:dyDescent="0.25">
      <c r="D2310" s="441"/>
      <c r="E2310" s="441"/>
      <c r="F2310" s="441"/>
    </row>
    <row r="2311" spans="4:6" s="1" customFormat="1" x14ac:dyDescent="0.25">
      <c r="D2311" s="441"/>
      <c r="E2311" s="441"/>
      <c r="F2311" s="441"/>
    </row>
    <row r="2312" spans="4:6" s="1" customFormat="1" x14ac:dyDescent="0.25">
      <c r="D2312" s="441"/>
      <c r="E2312" s="441"/>
      <c r="F2312" s="441"/>
    </row>
    <row r="2313" spans="4:6" s="1" customFormat="1" x14ac:dyDescent="0.25">
      <c r="D2313" s="441"/>
      <c r="E2313" s="441"/>
      <c r="F2313" s="441"/>
    </row>
    <row r="2314" spans="4:6" s="1" customFormat="1" x14ac:dyDescent="0.25">
      <c r="D2314" s="441"/>
      <c r="E2314" s="441"/>
      <c r="F2314" s="441"/>
    </row>
    <row r="2315" spans="4:6" s="1" customFormat="1" x14ac:dyDescent="0.25">
      <c r="D2315" s="441"/>
      <c r="E2315" s="441"/>
      <c r="F2315" s="441"/>
    </row>
    <row r="2316" spans="4:6" s="1" customFormat="1" x14ac:dyDescent="0.25">
      <c r="D2316" s="441"/>
      <c r="E2316" s="441"/>
      <c r="F2316" s="441"/>
    </row>
    <row r="2317" spans="4:6" s="1" customFormat="1" x14ac:dyDescent="0.25">
      <c r="D2317" s="441"/>
      <c r="E2317" s="441"/>
      <c r="F2317" s="441"/>
    </row>
    <row r="2318" spans="4:6" s="1" customFormat="1" x14ac:dyDescent="0.25">
      <c r="D2318" s="441"/>
      <c r="E2318" s="441"/>
      <c r="F2318" s="441"/>
    </row>
    <row r="2319" spans="4:6" s="1" customFormat="1" x14ac:dyDescent="0.25">
      <c r="D2319" s="441"/>
      <c r="E2319" s="441"/>
      <c r="F2319" s="441"/>
    </row>
    <row r="2320" spans="4:6" s="1" customFormat="1" x14ac:dyDescent="0.25">
      <c r="D2320" s="441"/>
      <c r="E2320" s="441"/>
      <c r="F2320" s="441"/>
    </row>
    <row r="2321" spans="4:6" s="1" customFormat="1" x14ac:dyDescent="0.25">
      <c r="D2321" s="441"/>
      <c r="E2321" s="441"/>
      <c r="F2321" s="441"/>
    </row>
    <row r="2322" spans="4:6" s="1" customFormat="1" x14ac:dyDescent="0.25">
      <c r="D2322" s="441"/>
      <c r="E2322" s="441"/>
      <c r="F2322" s="441"/>
    </row>
    <row r="2323" spans="4:6" s="1" customFormat="1" x14ac:dyDescent="0.25">
      <c r="D2323" s="441"/>
      <c r="E2323" s="441"/>
      <c r="F2323" s="441"/>
    </row>
    <row r="2324" spans="4:6" s="1" customFormat="1" x14ac:dyDescent="0.25">
      <c r="D2324" s="441"/>
      <c r="E2324" s="441"/>
      <c r="F2324" s="441"/>
    </row>
    <row r="2325" spans="4:6" s="1" customFormat="1" x14ac:dyDescent="0.25">
      <c r="D2325" s="441"/>
      <c r="E2325" s="441"/>
      <c r="F2325" s="441"/>
    </row>
    <row r="2326" spans="4:6" s="1" customFormat="1" x14ac:dyDescent="0.25">
      <c r="D2326" s="441"/>
      <c r="E2326" s="441"/>
      <c r="F2326" s="441"/>
    </row>
    <row r="2327" spans="4:6" s="1" customFormat="1" x14ac:dyDescent="0.25">
      <c r="D2327" s="441"/>
      <c r="E2327" s="441"/>
      <c r="F2327" s="441"/>
    </row>
    <row r="2328" spans="4:6" s="1" customFormat="1" x14ac:dyDescent="0.25">
      <c r="D2328" s="441"/>
      <c r="E2328" s="441"/>
      <c r="F2328" s="441"/>
    </row>
    <row r="2329" spans="4:6" s="1" customFormat="1" x14ac:dyDescent="0.25">
      <c r="D2329" s="441"/>
      <c r="E2329" s="441"/>
      <c r="F2329" s="441"/>
    </row>
    <row r="2330" spans="4:6" s="1" customFormat="1" x14ac:dyDescent="0.25">
      <c r="D2330" s="441"/>
      <c r="E2330" s="441"/>
      <c r="F2330" s="441"/>
    </row>
    <row r="2331" spans="4:6" s="1" customFormat="1" x14ac:dyDescent="0.25">
      <c r="D2331" s="441"/>
      <c r="E2331" s="441"/>
      <c r="F2331" s="441"/>
    </row>
    <row r="2332" spans="4:6" s="1" customFormat="1" x14ac:dyDescent="0.25">
      <c r="D2332" s="441"/>
      <c r="E2332" s="441"/>
      <c r="F2332" s="441"/>
    </row>
    <row r="2333" spans="4:6" s="1" customFormat="1" x14ac:dyDescent="0.25">
      <c r="D2333" s="441"/>
      <c r="E2333" s="441"/>
      <c r="F2333" s="441"/>
    </row>
    <row r="2334" spans="4:6" s="1" customFormat="1" x14ac:dyDescent="0.25">
      <c r="D2334" s="441"/>
      <c r="E2334" s="441"/>
      <c r="F2334" s="441"/>
    </row>
    <row r="2335" spans="4:6" s="1" customFormat="1" x14ac:dyDescent="0.25">
      <c r="D2335" s="441"/>
      <c r="E2335" s="441"/>
      <c r="F2335" s="441"/>
    </row>
    <row r="2336" spans="4:6" s="1" customFormat="1" x14ac:dyDescent="0.25">
      <c r="D2336" s="441"/>
      <c r="E2336" s="441"/>
      <c r="F2336" s="441"/>
    </row>
    <row r="2337" spans="4:6" s="1" customFormat="1" x14ac:dyDescent="0.25">
      <c r="D2337" s="441"/>
      <c r="E2337" s="441"/>
      <c r="F2337" s="441"/>
    </row>
    <row r="2338" spans="4:6" s="1" customFormat="1" x14ac:dyDescent="0.25">
      <c r="D2338" s="441"/>
      <c r="E2338" s="441"/>
      <c r="F2338" s="441"/>
    </row>
    <row r="2339" spans="4:6" s="1" customFormat="1" x14ac:dyDescent="0.25">
      <c r="D2339" s="441"/>
      <c r="E2339" s="441"/>
      <c r="F2339" s="441"/>
    </row>
    <row r="2340" spans="4:6" s="1" customFormat="1" x14ac:dyDescent="0.25">
      <c r="D2340" s="441"/>
      <c r="E2340" s="441"/>
      <c r="F2340" s="441"/>
    </row>
    <row r="2341" spans="4:6" s="1" customFormat="1" x14ac:dyDescent="0.25">
      <c r="D2341" s="441"/>
      <c r="E2341" s="441"/>
      <c r="F2341" s="441"/>
    </row>
    <row r="2342" spans="4:6" s="1" customFormat="1" x14ac:dyDescent="0.25">
      <c r="D2342" s="441"/>
      <c r="E2342" s="441"/>
      <c r="F2342" s="441"/>
    </row>
    <row r="2343" spans="4:6" s="1" customFormat="1" x14ac:dyDescent="0.25">
      <c r="D2343" s="441"/>
      <c r="E2343" s="441"/>
      <c r="F2343" s="441"/>
    </row>
    <row r="2344" spans="4:6" s="1" customFormat="1" x14ac:dyDescent="0.25">
      <c r="D2344" s="441"/>
      <c r="E2344" s="441"/>
      <c r="F2344" s="441"/>
    </row>
    <row r="2345" spans="4:6" s="1" customFormat="1" x14ac:dyDescent="0.25">
      <c r="D2345" s="441"/>
      <c r="E2345" s="441"/>
      <c r="F2345" s="441"/>
    </row>
    <row r="2346" spans="4:6" s="1" customFormat="1" x14ac:dyDescent="0.25">
      <c r="D2346" s="441"/>
      <c r="E2346" s="441"/>
      <c r="F2346" s="441"/>
    </row>
    <row r="2347" spans="4:6" s="1" customFormat="1" x14ac:dyDescent="0.25">
      <c r="D2347" s="441"/>
      <c r="E2347" s="441"/>
      <c r="F2347" s="441"/>
    </row>
    <row r="2348" spans="4:6" s="1" customFormat="1" x14ac:dyDescent="0.25">
      <c r="D2348" s="441"/>
      <c r="E2348" s="441"/>
      <c r="F2348" s="441"/>
    </row>
    <row r="2349" spans="4:6" s="1" customFormat="1" x14ac:dyDescent="0.25">
      <c r="D2349" s="441"/>
      <c r="E2349" s="441"/>
      <c r="F2349" s="441"/>
    </row>
    <row r="2350" spans="4:6" s="1" customFormat="1" x14ac:dyDescent="0.25">
      <c r="D2350" s="441"/>
      <c r="E2350" s="441"/>
      <c r="F2350" s="441"/>
    </row>
    <row r="2351" spans="4:6" s="1" customFormat="1" x14ac:dyDescent="0.25">
      <c r="D2351" s="441"/>
      <c r="E2351" s="441"/>
      <c r="F2351" s="441"/>
    </row>
    <row r="2352" spans="4:6" s="1" customFormat="1" x14ac:dyDescent="0.25">
      <c r="D2352" s="441"/>
      <c r="E2352" s="441"/>
      <c r="F2352" s="441"/>
    </row>
    <row r="2353" spans="4:6" s="1" customFormat="1" x14ac:dyDescent="0.25">
      <c r="D2353" s="441"/>
      <c r="E2353" s="441"/>
      <c r="F2353" s="441"/>
    </row>
    <row r="2354" spans="4:6" s="1" customFormat="1" x14ac:dyDescent="0.25">
      <c r="D2354" s="441"/>
      <c r="E2354" s="441"/>
      <c r="F2354" s="441"/>
    </row>
    <row r="2355" spans="4:6" s="1" customFormat="1" x14ac:dyDescent="0.25">
      <c r="D2355" s="441"/>
      <c r="E2355" s="441"/>
      <c r="F2355" s="441"/>
    </row>
    <row r="2356" spans="4:6" s="1" customFormat="1" x14ac:dyDescent="0.25">
      <c r="D2356" s="441"/>
      <c r="E2356" s="441"/>
      <c r="F2356" s="441"/>
    </row>
    <row r="2357" spans="4:6" s="1" customFormat="1" x14ac:dyDescent="0.25">
      <c r="D2357" s="441"/>
      <c r="E2357" s="441"/>
      <c r="F2357" s="441"/>
    </row>
  </sheetData>
  <mergeCells count="432">
    <mergeCell ref="C203:F203"/>
    <mergeCell ref="O203:U203"/>
    <mergeCell ref="C192:G192"/>
    <mergeCell ref="L192:T192"/>
    <mergeCell ref="C193:G193"/>
    <mergeCell ref="L193:T193"/>
    <mergeCell ref="L198:T198"/>
    <mergeCell ref="C199:G199"/>
    <mergeCell ref="L199:T199"/>
    <mergeCell ref="L180:T180"/>
    <mergeCell ref="C183:G183"/>
    <mergeCell ref="L184:T184"/>
    <mergeCell ref="C187:F187"/>
    <mergeCell ref="O187:U187"/>
    <mergeCell ref="L188:T188"/>
    <mergeCell ref="J163:Q163"/>
    <mergeCell ref="R163:U163"/>
    <mergeCell ref="C164:I164"/>
    <mergeCell ref="J164:Q164"/>
    <mergeCell ref="R164:U164"/>
    <mergeCell ref="L178:T178"/>
    <mergeCell ref="J160:Q160"/>
    <mergeCell ref="R160:U160"/>
    <mergeCell ref="J161:Q161"/>
    <mergeCell ref="R161:U161"/>
    <mergeCell ref="J162:Q162"/>
    <mergeCell ref="R162:U162"/>
    <mergeCell ref="J157:Q157"/>
    <mergeCell ref="R157:U157"/>
    <mergeCell ref="J158:Q158"/>
    <mergeCell ref="R158:U158"/>
    <mergeCell ref="J159:Q159"/>
    <mergeCell ref="R159:U159"/>
    <mergeCell ref="J154:Q154"/>
    <mergeCell ref="R154:U154"/>
    <mergeCell ref="C155:I155"/>
    <mergeCell ref="J155:Q155"/>
    <mergeCell ref="R155:U155"/>
    <mergeCell ref="C156:U156"/>
    <mergeCell ref="C151:I151"/>
    <mergeCell ref="J151:Q151"/>
    <mergeCell ref="R151:U151"/>
    <mergeCell ref="J152:Q152"/>
    <mergeCell ref="R152:U152"/>
    <mergeCell ref="J153:Q153"/>
    <mergeCell ref="R153:U153"/>
    <mergeCell ref="D149:I149"/>
    <mergeCell ref="J149:K149"/>
    <mergeCell ref="N149:Q149"/>
    <mergeCell ref="R149:U149"/>
    <mergeCell ref="C150:I150"/>
    <mergeCell ref="J150:K150"/>
    <mergeCell ref="N150:Q150"/>
    <mergeCell ref="R150:U150"/>
    <mergeCell ref="D147:I147"/>
    <mergeCell ref="N147:Q147"/>
    <mergeCell ref="R147:U147"/>
    <mergeCell ref="D148:I148"/>
    <mergeCell ref="N148:Q148"/>
    <mergeCell ref="R148:U148"/>
    <mergeCell ref="D145:I145"/>
    <mergeCell ref="N145:Q145"/>
    <mergeCell ref="R145:U145"/>
    <mergeCell ref="D146:I146"/>
    <mergeCell ref="N146:Q146"/>
    <mergeCell ref="R146:U146"/>
    <mergeCell ref="D143:I143"/>
    <mergeCell ref="N143:Q143"/>
    <mergeCell ref="R143:U143"/>
    <mergeCell ref="D144:I144"/>
    <mergeCell ref="N144:Q144"/>
    <mergeCell ref="R144:U144"/>
    <mergeCell ref="D141:I141"/>
    <mergeCell ref="N141:Q141"/>
    <mergeCell ref="R141:U141"/>
    <mergeCell ref="D142:I142"/>
    <mergeCell ref="N142:Q142"/>
    <mergeCell ref="R142:U142"/>
    <mergeCell ref="D139:I139"/>
    <mergeCell ref="N139:Q139"/>
    <mergeCell ref="R139:U139"/>
    <mergeCell ref="D140:I140"/>
    <mergeCell ref="N140:Q140"/>
    <mergeCell ref="R140:U140"/>
    <mergeCell ref="D137:I137"/>
    <mergeCell ref="N137:Q137"/>
    <mergeCell ref="R137:U137"/>
    <mergeCell ref="D138:I138"/>
    <mergeCell ref="N138:Q138"/>
    <mergeCell ref="R138:U138"/>
    <mergeCell ref="D135:I135"/>
    <mergeCell ref="N135:Q135"/>
    <mergeCell ref="R135:U135"/>
    <mergeCell ref="D136:I136"/>
    <mergeCell ref="N136:Q136"/>
    <mergeCell ref="R136:U136"/>
    <mergeCell ref="D133:I133"/>
    <mergeCell ref="N133:Q133"/>
    <mergeCell ref="R133:U133"/>
    <mergeCell ref="D134:I134"/>
    <mergeCell ref="N134:Q134"/>
    <mergeCell ref="R134:U134"/>
    <mergeCell ref="D131:I131"/>
    <mergeCell ref="N131:Q131"/>
    <mergeCell ref="R131:U131"/>
    <mergeCell ref="D132:I132"/>
    <mergeCell ref="N132:Q132"/>
    <mergeCell ref="R132:U132"/>
    <mergeCell ref="D129:I129"/>
    <mergeCell ref="N129:Q129"/>
    <mergeCell ref="R129:U129"/>
    <mergeCell ref="D130:I130"/>
    <mergeCell ref="N130:Q130"/>
    <mergeCell ref="R130:U130"/>
    <mergeCell ref="D127:I127"/>
    <mergeCell ref="N127:Q127"/>
    <mergeCell ref="R127:U127"/>
    <mergeCell ref="D128:I128"/>
    <mergeCell ref="N128:Q128"/>
    <mergeCell ref="R128:U128"/>
    <mergeCell ref="D125:I125"/>
    <mergeCell ref="N125:Q125"/>
    <mergeCell ref="R125:U125"/>
    <mergeCell ref="D126:I126"/>
    <mergeCell ref="N126:Q126"/>
    <mergeCell ref="R126:U126"/>
    <mergeCell ref="D123:I123"/>
    <mergeCell ref="N123:Q123"/>
    <mergeCell ref="R123:U123"/>
    <mergeCell ref="D124:I124"/>
    <mergeCell ref="N124:Q124"/>
    <mergeCell ref="R124:U124"/>
    <mergeCell ref="D121:I121"/>
    <mergeCell ref="N121:Q121"/>
    <mergeCell ref="R121:U121"/>
    <mergeCell ref="D122:I122"/>
    <mergeCell ref="N122:Q122"/>
    <mergeCell ref="R122:U122"/>
    <mergeCell ref="D119:I119"/>
    <mergeCell ref="N119:Q119"/>
    <mergeCell ref="R119:U119"/>
    <mergeCell ref="D120:I120"/>
    <mergeCell ref="N120:Q120"/>
    <mergeCell ref="R120:U120"/>
    <mergeCell ref="D117:I117"/>
    <mergeCell ref="N117:Q117"/>
    <mergeCell ref="R117:U117"/>
    <mergeCell ref="D118:I118"/>
    <mergeCell ref="N118:Q118"/>
    <mergeCell ref="R118:U118"/>
    <mergeCell ref="D115:I115"/>
    <mergeCell ref="N115:Q115"/>
    <mergeCell ref="R115:U115"/>
    <mergeCell ref="D116:I116"/>
    <mergeCell ref="N116:Q116"/>
    <mergeCell ref="R116:U116"/>
    <mergeCell ref="D113:I113"/>
    <mergeCell ref="N113:Q113"/>
    <mergeCell ref="R113:U113"/>
    <mergeCell ref="D114:I114"/>
    <mergeCell ref="N114:Q114"/>
    <mergeCell ref="R114:U114"/>
    <mergeCell ref="D111:I111"/>
    <mergeCell ref="N111:Q111"/>
    <mergeCell ref="R111:U111"/>
    <mergeCell ref="D112:I112"/>
    <mergeCell ref="N112:Q112"/>
    <mergeCell ref="R112:U112"/>
    <mergeCell ref="D109:I109"/>
    <mergeCell ref="N109:Q109"/>
    <mergeCell ref="R109:U109"/>
    <mergeCell ref="D110:I110"/>
    <mergeCell ref="N110:Q110"/>
    <mergeCell ref="R110:U110"/>
    <mergeCell ref="D107:I107"/>
    <mergeCell ref="N107:Q107"/>
    <mergeCell ref="R107:U107"/>
    <mergeCell ref="D108:I108"/>
    <mergeCell ref="N108:Q108"/>
    <mergeCell ref="R108:U108"/>
    <mergeCell ref="D105:I105"/>
    <mergeCell ref="N105:Q105"/>
    <mergeCell ref="R105:U105"/>
    <mergeCell ref="D106:I106"/>
    <mergeCell ref="N106:Q106"/>
    <mergeCell ref="R106:U106"/>
    <mergeCell ref="D103:I103"/>
    <mergeCell ref="N103:Q103"/>
    <mergeCell ref="R103:U103"/>
    <mergeCell ref="D104:I104"/>
    <mergeCell ref="N104:Q104"/>
    <mergeCell ref="R104:U104"/>
    <mergeCell ref="D101:I101"/>
    <mergeCell ref="N101:Q101"/>
    <mergeCell ref="R101:U101"/>
    <mergeCell ref="D102:I102"/>
    <mergeCell ref="N102:Q102"/>
    <mergeCell ref="R102:U102"/>
    <mergeCell ref="C98:U98"/>
    <mergeCell ref="D99:I99"/>
    <mergeCell ref="N99:Q99"/>
    <mergeCell ref="R99:U99"/>
    <mergeCell ref="D100:I100"/>
    <mergeCell ref="N100:Q100"/>
    <mergeCell ref="R100:U100"/>
    <mergeCell ref="C95:I95"/>
    <mergeCell ref="J95:K95"/>
    <mergeCell ref="N95:Q95"/>
    <mergeCell ref="R95:U95"/>
    <mergeCell ref="C96:U96"/>
    <mergeCell ref="D97:I97"/>
    <mergeCell ref="J97:K97"/>
    <mergeCell ref="N97:Q97"/>
    <mergeCell ref="R97:U97"/>
    <mergeCell ref="D93:I93"/>
    <mergeCell ref="J93:U93"/>
    <mergeCell ref="D94:I94"/>
    <mergeCell ref="J94:K94"/>
    <mergeCell ref="N94:Q94"/>
    <mergeCell ref="R94:U94"/>
    <mergeCell ref="D91:I91"/>
    <mergeCell ref="N91:Q91"/>
    <mergeCell ref="R91:U91"/>
    <mergeCell ref="D92:I92"/>
    <mergeCell ref="N92:Q92"/>
    <mergeCell ref="R92:U92"/>
    <mergeCell ref="D89:I89"/>
    <mergeCell ref="N89:Q89"/>
    <mergeCell ref="R89:U89"/>
    <mergeCell ref="D90:I90"/>
    <mergeCell ref="N90:Q90"/>
    <mergeCell ref="R90:U90"/>
    <mergeCell ref="D86:I86"/>
    <mergeCell ref="N86:Q86"/>
    <mergeCell ref="R86:U86"/>
    <mergeCell ref="D87:I87"/>
    <mergeCell ref="N87:Q87"/>
    <mergeCell ref="R87:U87"/>
    <mergeCell ref="D84:I84"/>
    <mergeCell ref="N84:Q84"/>
    <mergeCell ref="R84:U84"/>
    <mergeCell ref="D85:I85"/>
    <mergeCell ref="N85:Q85"/>
    <mergeCell ref="R85:U85"/>
    <mergeCell ref="D82:I82"/>
    <mergeCell ref="N82:Q82"/>
    <mergeCell ref="R82:U82"/>
    <mergeCell ref="D83:I83"/>
    <mergeCell ref="N83:Q83"/>
    <mergeCell ref="R83:U83"/>
    <mergeCell ref="D79:I79"/>
    <mergeCell ref="N79:Q79"/>
    <mergeCell ref="R79:U79"/>
    <mergeCell ref="D81:I81"/>
    <mergeCell ref="N81:Q81"/>
    <mergeCell ref="R81:U81"/>
    <mergeCell ref="D77:I77"/>
    <mergeCell ref="N77:Q77"/>
    <mergeCell ref="R77:U77"/>
    <mergeCell ref="D78:I78"/>
    <mergeCell ref="N78:Q78"/>
    <mergeCell ref="R78:U78"/>
    <mergeCell ref="D75:I75"/>
    <mergeCell ref="N75:Q75"/>
    <mergeCell ref="R75:U75"/>
    <mergeCell ref="D76:I76"/>
    <mergeCell ref="N76:Q76"/>
    <mergeCell ref="R76:U76"/>
    <mergeCell ref="D73:I73"/>
    <mergeCell ref="N73:Q73"/>
    <mergeCell ref="R73:U73"/>
    <mergeCell ref="D74:I74"/>
    <mergeCell ref="N74:Q74"/>
    <mergeCell ref="R74:U74"/>
    <mergeCell ref="D71:I71"/>
    <mergeCell ref="N71:Q71"/>
    <mergeCell ref="R71:U71"/>
    <mergeCell ref="D72:I72"/>
    <mergeCell ref="N72:Q72"/>
    <mergeCell ref="R72:U72"/>
    <mergeCell ref="D69:I69"/>
    <mergeCell ref="N69:Q69"/>
    <mergeCell ref="R69:U69"/>
    <mergeCell ref="D70:I70"/>
    <mergeCell ref="N70:Q70"/>
    <mergeCell ref="R70:U70"/>
    <mergeCell ref="D67:I67"/>
    <mergeCell ref="N67:Q67"/>
    <mergeCell ref="R67:U67"/>
    <mergeCell ref="D68:I68"/>
    <mergeCell ref="N68:Q68"/>
    <mergeCell ref="R68:U68"/>
    <mergeCell ref="D65:I65"/>
    <mergeCell ref="N65:Q65"/>
    <mergeCell ref="R65:U65"/>
    <mergeCell ref="D66:I66"/>
    <mergeCell ref="N66:Q66"/>
    <mergeCell ref="R66:U66"/>
    <mergeCell ref="D63:I63"/>
    <mergeCell ref="N63:Q63"/>
    <mergeCell ref="R63:U63"/>
    <mergeCell ref="D64:I64"/>
    <mergeCell ref="N64:Q64"/>
    <mergeCell ref="R64:U64"/>
    <mergeCell ref="D61:I61"/>
    <mergeCell ref="N61:Q61"/>
    <mergeCell ref="R61:U61"/>
    <mergeCell ref="D62:I62"/>
    <mergeCell ref="N62:Q62"/>
    <mergeCell ref="R62:U62"/>
    <mergeCell ref="D59:I59"/>
    <mergeCell ref="N59:Q59"/>
    <mergeCell ref="R59:U59"/>
    <mergeCell ref="D60:I60"/>
    <mergeCell ref="N60:Q60"/>
    <mergeCell ref="R60:U60"/>
    <mergeCell ref="D57:I57"/>
    <mergeCell ref="N57:Q57"/>
    <mergeCell ref="R57:U57"/>
    <mergeCell ref="D58:I58"/>
    <mergeCell ref="N58:Q58"/>
    <mergeCell ref="R58:U58"/>
    <mergeCell ref="D55:I55"/>
    <mergeCell ref="N55:Q55"/>
    <mergeCell ref="R55:U55"/>
    <mergeCell ref="D56:I56"/>
    <mergeCell ref="N56:Q56"/>
    <mergeCell ref="R56:U56"/>
    <mergeCell ref="D53:I53"/>
    <mergeCell ref="N53:Q53"/>
    <mergeCell ref="R53:U53"/>
    <mergeCell ref="D54:I54"/>
    <mergeCell ref="N54:Q54"/>
    <mergeCell ref="R54:U54"/>
    <mergeCell ref="D51:I51"/>
    <mergeCell ref="N51:Q51"/>
    <mergeCell ref="R51:U51"/>
    <mergeCell ref="D52:I52"/>
    <mergeCell ref="N52:Q52"/>
    <mergeCell ref="R52:U52"/>
    <mergeCell ref="D49:I49"/>
    <mergeCell ref="N49:Q49"/>
    <mergeCell ref="R49:U49"/>
    <mergeCell ref="D50:I50"/>
    <mergeCell ref="N50:Q50"/>
    <mergeCell ref="R50:U50"/>
    <mergeCell ref="D45:I45"/>
    <mergeCell ref="D46:I46"/>
    <mergeCell ref="D47:I47"/>
    <mergeCell ref="D48:I48"/>
    <mergeCell ref="N48:Q48"/>
    <mergeCell ref="R48:U48"/>
    <mergeCell ref="C42:U42"/>
    <mergeCell ref="D43:I43"/>
    <mergeCell ref="N43:Q43"/>
    <mergeCell ref="R43:U43"/>
    <mergeCell ref="D44:I44"/>
    <mergeCell ref="J44:J47"/>
    <mergeCell ref="L44:L47"/>
    <mergeCell ref="M44:M47"/>
    <mergeCell ref="N44:Q47"/>
    <mergeCell ref="R44:U47"/>
    <mergeCell ref="C39:I39"/>
    <mergeCell ref="J39:K39"/>
    <mergeCell ref="N39:Q39"/>
    <mergeCell ref="R39:U39"/>
    <mergeCell ref="D41:I41"/>
    <mergeCell ref="J41:K41"/>
    <mergeCell ref="N41:Q41"/>
    <mergeCell ref="R41:U41"/>
    <mergeCell ref="N37:Q37"/>
    <mergeCell ref="R37:U37"/>
    <mergeCell ref="D38:I38"/>
    <mergeCell ref="J38:K38"/>
    <mergeCell ref="N38:Q38"/>
    <mergeCell ref="R38:U38"/>
    <mergeCell ref="N34:Q34"/>
    <mergeCell ref="R34:U34"/>
    <mergeCell ref="J35:K35"/>
    <mergeCell ref="N35:Q35"/>
    <mergeCell ref="R35:U35"/>
    <mergeCell ref="J36:K36"/>
    <mergeCell ref="N36:Q36"/>
    <mergeCell ref="R36:U36"/>
    <mergeCell ref="J31:K31"/>
    <mergeCell ref="N31:Q31"/>
    <mergeCell ref="R31:U31"/>
    <mergeCell ref="J32:K32"/>
    <mergeCell ref="N32:Q32"/>
    <mergeCell ref="R32:U32"/>
    <mergeCell ref="J27:K27"/>
    <mergeCell ref="N27:Q27"/>
    <mergeCell ref="R27:U27"/>
    <mergeCell ref="J30:K30"/>
    <mergeCell ref="N30:Q30"/>
    <mergeCell ref="R30:U30"/>
    <mergeCell ref="J25:K25"/>
    <mergeCell ref="N25:Q25"/>
    <mergeCell ref="R25:U25"/>
    <mergeCell ref="J26:K26"/>
    <mergeCell ref="N26:Q26"/>
    <mergeCell ref="R26:U26"/>
    <mergeCell ref="J22:K22"/>
    <mergeCell ref="N22:Q22"/>
    <mergeCell ref="R22:U22"/>
    <mergeCell ref="J24:K24"/>
    <mergeCell ref="N24:Q24"/>
    <mergeCell ref="R24:U24"/>
    <mergeCell ref="J20:K20"/>
    <mergeCell ref="N20:Q20"/>
    <mergeCell ref="R20:U20"/>
    <mergeCell ref="J21:K21"/>
    <mergeCell ref="N21:Q21"/>
    <mergeCell ref="R21:U21"/>
    <mergeCell ref="D16:I16"/>
    <mergeCell ref="J16:K16"/>
    <mergeCell ref="N16:Q16"/>
    <mergeCell ref="R16:U16"/>
    <mergeCell ref="C17:U17"/>
    <mergeCell ref="C18:U18"/>
    <mergeCell ref="O10:U10"/>
    <mergeCell ref="C11:K14"/>
    <mergeCell ref="O11:U11"/>
    <mergeCell ref="O12:U12"/>
    <mergeCell ref="O13:U13"/>
    <mergeCell ref="O14:U14"/>
    <mergeCell ref="C1:U1"/>
    <mergeCell ref="C2:U2"/>
    <mergeCell ref="C3:U3"/>
    <mergeCell ref="C4:U4"/>
    <mergeCell ref="C7:U7"/>
    <mergeCell ref="O9:U9"/>
  </mergeCells>
  <printOptions horizontalCentered="1"/>
  <pageMargins left="0.19685039370078741" right="0.19685039370078741" top="0.39370078740157483" bottom="0.39370078740157483" header="0.39370078740157483" footer="0.3937007874015748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POW (BLDG. 3) BLANK</vt:lpstr>
      <vt:lpstr>'POW (BLDG. 3) BLANK'!Print_Area</vt:lpstr>
    </vt:vector>
  </TitlesOfParts>
  <Company>Philippine Economic Zone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Nilda T. Lumapak</dc:creator>
  <cp:lastModifiedBy>Nilda T. Lumapak</cp:lastModifiedBy>
  <dcterms:created xsi:type="dcterms:W3CDTF">2018-12-20T03:45:58Z</dcterms:created>
  <dcterms:modified xsi:type="dcterms:W3CDTF">2018-12-20T03:46:25Z</dcterms:modified>
</cp:coreProperties>
</file>